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N53" i="8" l="1"/>
  <c r="F147" i="8" l="1"/>
  <c r="D158" i="8" s="1"/>
  <c r="E132" i="8"/>
  <c r="D157" i="8" s="1"/>
  <c r="N126" i="8"/>
  <c r="M126" i="8"/>
  <c r="L126" i="8"/>
  <c r="K119" i="8"/>
  <c r="A119" i="8"/>
  <c r="A120" i="8" s="1"/>
  <c r="A121" i="8" s="1"/>
  <c r="A122" i="8" s="1"/>
  <c r="A123" i="8" s="1"/>
  <c r="A124" i="8" s="1"/>
  <c r="A125" i="8" s="1"/>
  <c r="K118" i="8"/>
  <c r="N60" i="8"/>
  <c r="L60" i="8"/>
  <c r="K60" i="8"/>
  <c r="C64" i="8" s="1"/>
  <c r="A54" i="8"/>
  <c r="A55" i="8" s="1"/>
  <c r="A56" i="8" s="1"/>
  <c r="A57" i="8" s="1"/>
  <c r="A58" i="8" s="1"/>
  <c r="A59" i="8" s="1"/>
  <c r="M60" i="8"/>
  <c r="C65" i="8" s="1"/>
  <c r="D45" i="8"/>
  <c r="E44" i="8" s="1"/>
  <c r="C28" i="8"/>
  <c r="C27" i="8"/>
  <c r="C26" i="8"/>
  <c r="C25" i="8"/>
  <c r="C24" i="8"/>
  <c r="E22" i="8"/>
  <c r="E24" i="8" s="1"/>
  <c r="E157" i="8" l="1"/>
  <c r="K126" i="8"/>
  <c r="C128" i="8" s="1"/>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<sst xmlns="http://schemas.openxmlformats.org/spreadsheetml/2006/main" count="589" uniqueCount="270">
  <si>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</si>
  <si>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</si>
  <si>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</si>
  <si>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</si>
  <si>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</si>
  <si>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</si>
  <si>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</si>
  <si>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</si>
  <si>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</si>
  <si>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</si>
  <si>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</si>
  <si>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</si>
  <si>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</si>
  <si>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</si>
  <si>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</si>
  <si>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</si>
  <si>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</si>
  <si>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</si>
  <si>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</si>
  <si>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</si>
  <si>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</si>
  <si>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</si>
  <si>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</si>
  <si>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</si>
  <si>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</si>
  <si>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</si>
  <si>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</si>
  <si>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</si>
  <si>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</si>
  <si>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</si>
  <si>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</si>
  <si>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</si>
  <si>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</si>
  <si>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</si>
  <si>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</si>
  <si>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</si>
  <si>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</si>
  <si>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</si>
  <si>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</si>
  <si>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</si>
  <si>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</si>
  <si>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</si>
  <si>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</si>
  <si>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</si>
  <si>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</si>
  <si>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</si>
  <si>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</si>
  <si>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</si>
  <si>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</si>
  <si>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</si>
  <si>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</si>
  <si>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</si>
  <si>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</si>
  <si>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</si>
  <si>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</si>
  <si>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</si>
  <si>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</si>
  <si>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</si>
  <si>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</si>
  <si>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</si>
  <si>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</si>
  <si>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</si>
  <si>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</si>
  <si>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</si>
  <si>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</si>
  <si>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</si>
  <si>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</si>
  <si>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</si>
  <si>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</si>
  <si>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</si>
  <si>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</si>
  <si>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</si>
  <si>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</si>
  <si>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</si>
  <si>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</si>
  <si>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</si>
  <si>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</si>
  <si>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</si>
  <si>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</si>
  <si>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</si>
  <si>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</si>
  <si>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</si>
  <si>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</si>
  <si>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</si>
  <si>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</si>
  <si>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</si>
  <si>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</si>
  <si>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</si>
  <si>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</si>
  <si>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</si>
  <si>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</si>
  <si>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</si>
  <si>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</si>
  <si>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</si>
  <si>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</si>
  <si>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</si>
  <si>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</si>
  <si>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</si>
  <si>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</si>
  <si>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</si>
  <si>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</si>
  <si>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</si>
  <si>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</si>
  <si>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</si>
  <si>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</si>
  <si>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</si>
  <si>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</si>
  <si>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</si>
  <si>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</si>
  <si>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</si>
  <si>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</si>
  <si>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</si>
  <si>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</si>
  <si>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</si>
  <si>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</si>
  <si>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</si>
  <si>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</si>
  <si>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</si>
  <si>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</si>
  <si>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</si>
  <si>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</si>
  <si>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</si>
  <si>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</si>
  <si>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</si>
  <si>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</si>
  <si>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</si>
  <si>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</si>
  <si>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</si>
  <si>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</si>
  <si>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</si>
  <si>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</si>
  <si>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</si>
  <si>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</si>
  <si>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</si>
  <si>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</si>
  <si>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</si>
  <si>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</si>
  <si>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</si>
  <si>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</si>
  <si>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</si>
  <si>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</si>
  <si>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</si>
  <si>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</si>
  <si>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</si>
  <si>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</si>
  <si>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</si>
  <si>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</si>
  <si>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</si>
  <si>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</si>
  <si>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</si>
  <si>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</si>
  <si>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</si>
  <si>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</si>
  <si>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</si>
  <si>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</si>
  <si>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</si>
  <si>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</si>
  <si>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</si>
  <si>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</si>
  <si>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</si>
  <si>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</si>
  <si>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</si>
  <si>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</si>
  <si>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</si>
  <si>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</si>
  <si>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</si>
  <si>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</si>
  <si>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</si>
  <si>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</si>
  <si>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</si>
  <si>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</si>
  <si>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</si>
  <si>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</si>
  <si>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</si>
  <si>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</si>
  <si>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</si>
  <si>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</si>
  <si>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</si>
  <si>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</si>
  <si>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</si>
  <si>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</si>
  <si>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 xml:space="preserve">42-44-101074994 por valor de $ 100,395,396 grupo 14
42-44-101075006 por valor de$ 173,682,381,00 grupo 15
42-44-101075003 por valor de$ 187,005,563,55 grupo 16
42-44-101074993 por valor de$ 137,722,131,95 grupo 17
42-44-101074992 por valor de $ 94,599,129,30  grupo 11
</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</si>
  <si>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</si>
  <si>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</si>
  <si>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</si>
  <si>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</si>
  <si>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</si>
  <si>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</si>
  <si>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</si>
  <si>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</si>
  <si>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14</t>
  </si>
  <si>
    <t xml:space="preserve">42-44-101074994 por valor de $ 100,395,396
</t>
  </si>
  <si>
    <t>COOPERATIVA DE BIENESTAR SOCIAL</t>
  </si>
  <si>
    <t>810,000,523-9</t>
  </si>
  <si>
    <t xml:space="preserve">CUMPLE </t>
  </si>
  <si>
    <t>EL PROPONENTE CUMPLE ___X___ NO CUMPLE _______</t>
  </si>
  <si>
    <t>COOPERATIVA DE BIENESTAR SOCIAL COBIENESTAR</t>
  </si>
  <si>
    <t>ICBF REGIONAL CALDAS</t>
  </si>
  <si>
    <t>CDI ARCO IRIS ANSERMA SEDE 1</t>
  </si>
  <si>
    <t>CDI - INSTITUCIONAL CON ARRIENDO</t>
  </si>
  <si>
    <t>KR 5 13 06 ANSERMA CENTRO ZONAL OCCIDENTE</t>
  </si>
  <si>
    <t>NA</t>
  </si>
  <si>
    <t>PISO RESBALOSO ESPACIOS INSUFICIENTES, BAÑOS EN LINEA ADULTO.</t>
  </si>
  <si>
    <t>CDI ARCO IRIS ANSERMA SEDE 2</t>
  </si>
  <si>
    <t>KR 2 18 60 ANSERMA CENTRO ZONAL OCCIDENTE</t>
  </si>
  <si>
    <t>EL ESPACIO ES INSUFICIENTE, Y LOS BAÑOS SON LINEA ADULTOS</t>
  </si>
  <si>
    <t>CDI TRAVESURAS RISARALDA SEDE 2</t>
  </si>
  <si>
    <t>KR 2  1 -11 RISARALDA CENTRO ZONAL OCCIDENTE</t>
  </si>
  <si>
    <t>VENTANAS DETERIORADAS, PISO LISO, TECHO DETERIORADO, PAREDES CON HUMEDAD, UNIDADES SANITARIAS LINEA ADULTO</t>
  </si>
  <si>
    <t>CDI TRAVESURAS RISARALDA SEDE 3</t>
  </si>
  <si>
    <t>KR 5 11 09 RISARALDA CENTRO ZONAL OCCIDENTE</t>
  </si>
  <si>
    <t>PISO LISO, UNIDADES SANITARIAS LINEA ADULTO</t>
  </si>
  <si>
    <t>CDI TRAVESURAS RISARALDA SEDE 1</t>
  </si>
  <si>
    <t>CDI - INSTITUCIONAL SIN ARRIENDO</t>
  </si>
  <si>
    <t>CONTIGUO AL COLISEO RISARALDA CENTRO ZONAL OCCIDENTE</t>
  </si>
  <si>
    <t>PISO RESBALOSO,NO CUMPLE INFRAESTRUCTURA Y NO APORTA LA PROMESA DE ARRENDAMIENTO</t>
  </si>
  <si>
    <t>CDI CRAYOLAS Y TEMPERAS SEDE 2</t>
  </si>
  <si>
    <t>CL 9 8 63 VITERBO CENTRO ZONAL OCCIDENTE</t>
  </si>
  <si>
    <t>UNIDADES SANITARIAS LINEA ADULTO, ALTO FLUJO VEHICULAR</t>
  </si>
  <si>
    <t>CDI CRAYOLAS Y TEMPERAS SEDE 3</t>
  </si>
  <si>
    <t>CL 5 12 44 VITERBO CENTRO ZONAL OCCIDENTE</t>
  </si>
  <si>
    <t>DE ACUERDO AL CERTIFICADO DEL SUPERVISOR DEL CONTRATO</t>
  </si>
  <si>
    <t>CDI CRAYOLAS Y TEMPERAS SEDE 1</t>
  </si>
  <si>
    <t>CARRERA 14 5 77 VITERBO CENTRO ZONAL OCCIDENTE</t>
  </si>
  <si>
    <t>CDI CRAYOLAS Y TEMPERAS SEDE 4</t>
  </si>
  <si>
    <t>CL 11 8 59 VITERBO CENTRO ZONAL OCCIDENTE</t>
  </si>
  <si>
    <t>LUZ MERY MEJIA SALAZAR</t>
  </si>
  <si>
    <t>LICENCIADO EN PEDAGOGIA REEDUCATIVA</t>
  </si>
  <si>
    <t>FUNDACION UNIVERSITARIA LUIS AMIGO</t>
  </si>
  <si>
    <t>COBIENESTAR</t>
  </si>
  <si>
    <t>06/02/2012-31/12/2012
10/01/2013-31/12/2013
13/012014-A LA FECHA</t>
  </si>
  <si>
    <t>MONICA ANDREA DIAZ RAMIREZ</t>
  </si>
  <si>
    <t>LICENCIADO EN CIENCIAS SOCIALES CON ESPECIALIZACIÓN EN PEDAGOCÍA, CULTURA CONSTITUCIONAL Y DEMOCRATICO</t>
  </si>
  <si>
    <t>PREGRADO: UNIVERSIDAD DE CALDAS
POSTGRADO: UNIVERSIDAD AUTONOMA DE COLOMBIA</t>
  </si>
  <si>
    <t>PREGRADO: 13/12/1997
POSTGRADO: 26/02/1999</t>
  </si>
  <si>
    <t>05/07/2012-31/12/2012
10/01/2013
31/12/2013
13/01/2014-A LA FECHA</t>
  </si>
  <si>
    <t>VERONICA BRANCH BEDOYA</t>
  </si>
  <si>
    <t>PSICOLOGA</t>
  </si>
  <si>
    <t>UNIVERSIDAD CATOLICA POPULAR DEL RISARALDA</t>
  </si>
  <si>
    <t>09/07/2012-31/12/2012
10/01/2013-31/12/2013
13/01/2014-A LA FECHA</t>
  </si>
  <si>
    <t>APOYO PSICOSOCIAL</t>
  </si>
  <si>
    <t>YULIANA MONTOYA OCAMPO</t>
  </si>
  <si>
    <t>UNIVERSIDAD ANTONIO NARIÑO</t>
  </si>
  <si>
    <t>03/04/2014-A LA FECHA</t>
  </si>
  <si>
    <t>ELIANA ACEVEDO MARTINEZ</t>
  </si>
  <si>
    <t>04/02/2013-31/12/2013
13/01/2014-A LA FECHA</t>
  </si>
  <si>
    <t>ELCY LORENA GARCIA GUEVARA</t>
  </si>
  <si>
    <t>PROFESIONAL EN DESARROLLO FAMILIAR</t>
  </si>
  <si>
    <t>UNIVERSIDAD DE CALDAS</t>
  </si>
  <si>
    <t>09/07/2012-31/12/2012
10/01/2013-20/12/2013
13/01/2014-A LA FECHA</t>
  </si>
  <si>
    <t>760-762</t>
  </si>
  <si>
    <t>762-764</t>
  </si>
  <si>
    <t>SUBSANAR</t>
  </si>
  <si>
    <r>
      <rPr>
        <b/>
        <sz val="9"/>
        <color theme="1"/>
        <rFont val="Calibri"/>
        <family val="2"/>
        <scheme val="minor"/>
      </rPr>
      <t xml:space="preserve">CUMPLE PROPORCION </t>
    </r>
    <r>
      <rPr>
        <b/>
        <sz val="11"/>
        <color theme="1"/>
        <rFont val="Calibri"/>
        <family val="2"/>
        <scheme val="minor"/>
      </rPr>
      <t xml:space="preserve">
SI /NO</t>
    </r>
  </si>
  <si>
    <t>17-20130-122</t>
  </si>
  <si>
    <t>767-769</t>
  </si>
  <si>
    <t>17-2011-0022</t>
  </si>
  <si>
    <t>17-2014-0144</t>
  </si>
  <si>
    <t>733-743</t>
  </si>
  <si>
    <t>Los criterios de ponderacion no son objeto de modificacion  al subsanar, por lo que quedan como se presenta inicailemnte.</t>
  </si>
  <si>
    <t>ANTONIA ISABEL RODRIGUEZ</t>
  </si>
  <si>
    <t>FUNDACION UNIVERSITARIA CLARETIANA</t>
  </si>
  <si>
    <t>ESTUDIANTE DE TRABAJO SOCIAL- 8 SEMESTRE</t>
  </si>
  <si>
    <t xml:space="preserve"> DICIEMBRE DE 2014</t>
  </si>
  <si>
    <t>ALCALDIA ANSERMA
ASOCIACION MUNDOS HERMANOS</t>
  </si>
  <si>
    <t>01-05-2011/01-03-2012
2-10-2014/ 15-12-2014</t>
  </si>
  <si>
    <t>ANGELA PATRICIA GUERRERO ARIAS</t>
  </si>
  <si>
    <t>TRABAJADORA SOCIAL</t>
  </si>
  <si>
    <t>COORDINADORA hcbf</t>
  </si>
  <si>
    <t>01-06-2013-30-09-2014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</si>
</sst>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2" fillId="0" borderId="1" xfId="0" applyFont="1" applyBorder="1"/>
    <xf numFmtId="14" fontId="0" fillId="0" borderId="1" xfId="0" applyNumberFormat="1" applyBorder="1" applyAlignment="1"/>
    <xf numFmtId="0" fontId="2" fillId="0" borderId="1" xfId="0" applyFont="1" applyFill="1" applyBorder="1"/>
    <xf numFmtId="0" fontId="0" fillId="4" borderId="1" xfId="0"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right" vertical="center" wrapText="1"/>
    </xf>
    <xf numFmtId="0" fontId="39" fillId="0" borderId="1"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abSelected="1" zoomScale="75" zoomScaleNormal="75" workbookViewId="0">
      <selection activeCell="B18" sqref="B18:L1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0" t="s">
        <v>86</v>
      </c>
      <c r="B2" s="180"/>
      <c r="C2" s="180"/>
      <c r="D2" s="180"/>
      <c r="E2" s="180"/>
      <c r="F2" s="180"/>
      <c r="G2" s="180"/>
      <c r="H2" s="180"/>
      <c r="I2" s="180"/>
      <c r="J2" s="180"/>
      <c r="K2" s="180"/>
      <c r="L2" s="180"/>
    </row>
    <row r="4" spans="1:12" ht="16.5" x14ac:dyDescent="0.25">
      <c r="A4" s="190" t="s">
        <v>64</v>
      </c>
      <c r="B4" s="190"/>
      <c r="C4" s="190"/>
      <c r="D4" s="190"/>
      <c r="E4" s="190"/>
      <c r="F4" s="190"/>
      <c r="G4" s="190"/>
      <c r="H4" s="190"/>
      <c r="I4" s="190"/>
      <c r="J4" s="190"/>
      <c r="K4" s="190"/>
      <c r="L4" s="190"/>
    </row>
    <row r="5" spans="1:12" ht="16.5" x14ac:dyDescent="0.25">
      <c r="A5" s="57"/>
    </row>
    <row r="6" spans="1:12" ht="16.5" x14ac:dyDescent="0.25">
      <c r="A6" s="190" t="s">
        <v>146</v>
      </c>
      <c r="B6" s="190"/>
      <c r="C6" s="190"/>
      <c r="D6" s="190"/>
      <c r="E6" s="190"/>
      <c r="F6" s="190"/>
      <c r="G6" s="190"/>
      <c r="H6" s="190"/>
      <c r="I6" s="190"/>
      <c r="J6" s="190"/>
      <c r="K6" s="190"/>
      <c r="L6" s="190"/>
    </row>
    <row r="7" spans="1:12" ht="16.5" x14ac:dyDescent="0.25">
      <c r="A7" s="58"/>
    </row>
    <row r="8" spans="1:12" ht="109.5" customHeight="1" x14ac:dyDescent="0.25">
      <c r="A8" s="191" t="s">
        <v>147</v>
      </c>
      <c r="B8" s="191"/>
      <c r="C8" s="191"/>
      <c r="D8" s="191"/>
      <c r="E8" s="191"/>
      <c r="F8" s="191"/>
      <c r="G8" s="191"/>
      <c r="H8" s="191"/>
      <c r="I8" s="191"/>
      <c r="J8" s="191"/>
      <c r="K8" s="191"/>
      <c r="L8" s="191"/>
    </row>
    <row r="9" spans="1:12" ht="45.75" customHeight="1" x14ac:dyDescent="0.25">
      <c r="A9" s="191"/>
      <c r="B9" s="191"/>
      <c r="C9" s="191"/>
      <c r="D9" s="191"/>
      <c r="E9" s="191"/>
      <c r="F9" s="191"/>
      <c r="G9" s="191"/>
      <c r="H9" s="191"/>
      <c r="I9" s="191"/>
      <c r="J9" s="191"/>
      <c r="K9" s="191"/>
      <c r="L9" s="191"/>
    </row>
    <row r="10" spans="1:12" ht="28.5" customHeight="1" x14ac:dyDescent="0.25">
      <c r="A10" s="191" t="s">
        <v>88</v>
      </c>
      <c r="B10" s="191"/>
      <c r="C10" s="191"/>
      <c r="D10" s="191"/>
      <c r="E10" s="191"/>
      <c r="F10" s="191"/>
      <c r="G10" s="191"/>
      <c r="H10" s="191"/>
      <c r="I10" s="191"/>
      <c r="J10" s="191"/>
      <c r="K10" s="191"/>
      <c r="L10" s="191"/>
    </row>
    <row r="11" spans="1:12" ht="28.5" customHeight="1" x14ac:dyDescent="0.25">
      <c r="A11" s="191"/>
      <c r="B11" s="191"/>
      <c r="C11" s="191"/>
      <c r="D11" s="191"/>
      <c r="E11" s="191"/>
      <c r="F11" s="191"/>
      <c r="G11" s="191"/>
      <c r="H11" s="191"/>
      <c r="I11" s="191"/>
      <c r="J11" s="191"/>
      <c r="K11" s="191"/>
      <c r="L11" s="191"/>
    </row>
    <row r="12" spans="1:12" ht="15.75" thickBot="1" x14ac:dyDescent="0.3"/>
    <row r="13" spans="1:12" ht="15.75" thickBot="1" x14ac:dyDescent="0.3">
      <c r="A13" s="59" t="s">
        <v>65</v>
      </c>
      <c r="B13" s="192" t="s">
        <v>85</v>
      </c>
      <c r="C13" s="193"/>
      <c r="D13" s="193"/>
      <c r="E13" s="193"/>
      <c r="F13" s="193"/>
      <c r="G13" s="193"/>
      <c r="H13" s="193"/>
      <c r="I13" s="193"/>
      <c r="J13" s="193"/>
      <c r="K13" s="193"/>
      <c r="L13" s="193"/>
    </row>
    <row r="14" spans="1:12" s="77" customFormat="1" ht="25.5" customHeight="1" thickBot="1" x14ac:dyDescent="0.3">
      <c r="A14" s="60">
        <v>1</v>
      </c>
      <c r="B14" s="162" t="s">
        <v>170</v>
      </c>
      <c r="C14" s="163" t="s">
        <v>148</v>
      </c>
      <c r="D14" s="163" t="s">
        <v>148</v>
      </c>
      <c r="E14" s="163" t="s">
        <v>148</v>
      </c>
      <c r="F14" s="163" t="s">
        <v>148</v>
      </c>
      <c r="G14" s="163" t="s">
        <v>148</v>
      </c>
      <c r="H14" s="163" t="s">
        <v>148</v>
      </c>
      <c r="I14" s="163" t="s">
        <v>148</v>
      </c>
      <c r="J14" s="163" t="s">
        <v>148</v>
      </c>
      <c r="K14" s="163" t="s">
        <v>148</v>
      </c>
      <c r="L14" s="164" t="s">
        <v>148</v>
      </c>
    </row>
    <row r="15" spans="1:12" s="77" customFormat="1" ht="15.75" thickBot="1" x14ac:dyDescent="0.3">
      <c r="A15" s="60">
        <f>SUM(A14+1)</f>
        <v>2</v>
      </c>
      <c r="B15" s="162" t="s">
        <v>171</v>
      </c>
      <c r="C15" s="163" t="s">
        <v>149</v>
      </c>
      <c r="D15" s="163" t="s">
        <v>149</v>
      </c>
      <c r="E15" s="163" t="s">
        <v>149</v>
      </c>
      <c r="F15" s="163" t="s">
        <v>149</v>
      </c>
      <c r="G15" s="163" t="s">
        <v>149</v>
      </c>
      <c r="H15" s="163" t="s">
        <v>149</v>
      </c>
      <c r="I15" s="163" t="s">
        <v>149</v>
      </c>
      <c r="J15" s="163" t="s">
        <v>149</v>
      </c>
      <c r="K15" s="163" t="s">
        <v>149</v>
      </c>
      <c r="L15" s="164" t="s">
        <v>149</v>
      </c>
    </row>
    <row r="16" spans="1:12" s="77" customFormat="1" ht="15.75" thickBot="1" x14ac:dyDescent="0.3">
      <c r="A16" s="60">
        <f t="shared" ref="A16:A27" si="0">SUM(A15+1)</f>
        <v>3</v>
      </c>
      <c r="B16" s="162" t="s">
        <v>160</v>
      </c>
      <c r="C16" s="163" t="s">
        <v>150</v>
      </c>
      <c r="D16" s="163" t="s">
        <v>150</v>
      </c>
      <c r="E16" s="163" t="s">
        <v>150</v>
      </c>
      <c r="F16" s="163" t="s">
        <v>150</v>
      </c>
      <c r="G16" s="163" t="s">
        <v>150</v>
      </c>
      <c r="H16" s="163" t="s">
        <v>150</v>
      </c>
      <c r="I16" s="163" t="s">
        <v>150</v>
      </c>
      <c r="J16" s="163" t="s">
        <v>150</v>
      </c>
      <c r="K16" s="163" t="s">
        <v>150</v>
      </c>
      <c r="L16" s="164" t="s">
        <v>150</v>
      </c>
    </row>
    <row r="17" spans="1:14" s="77" customFormat="1" ht="15.75" thickBot="1" x14ac:dyDescent="0.3">
      <c r="A17" s="60">
        <f t="shared" si="0"/>
        <v>4</v>
      </c>
      <c r="B17" s="162" t="s">
        <v>161</v>
      </c>
      <c r="C17" s="163" t="s">
        <v>151</v>
      </c>
      <c r="D17" s="163" t="s">
        <v>151</v>
      </c>
      <c r="E17" s="163" t="s">
        <v>151</v>
      </c>
      <c r="F17" s="163" t="s">
        <v>151</v>
      </c>
      <c r="G17" s="163" t="s">
        <v>151</v>
      </c>
      <c r="H17" s="163" t="s">
        <v>151</v>
      </c>
      <c r="I17" s="163" t="s">
        <v>151</v>
      </c>
      <c r="J17" s="163" t="s">
        <v>151</v>
      </c>
      <c r="K17" s="163" t="s">
        <v>151</v>
      </c>
      <c r="L17" s="164" t="s">
        <v>151</v>
      </c>
    </row>
    <row r="18" spans="1:14" s="77" customFormat="1" ht="15.75" thickBot="1" x14ac:dyDescent="0.3">
      <c r="A18" s="60">
        <f t="shared" si="0"/>
        <v>5</v>
      </c>
      <c r="B18" s="162" t="s">
        <v>152</v>
      </c>
      <c r="C18" s="163" t="s">
        <v>152</v>
      </c>
      <c r="D18" s="163" t="s">
        <v>152</v>
      </c>
      <c r="E18" s="163" t="s">
        <v>152</v>
      </c>
      <c r="F18" s="163" t="s">
        <v>152</v>
      </c>
      <c r="G18" s="163" t="s">
        <v>152</v>
      </c>
      <c r="H18" s="163" t="s">
        <v>152</v>
      </c>
      <c r="I18" s="163" t="s">
        <v>152</v>
      </c>
      <c r="J18" s="163" t="s">
        <v>152</v>
      </c>
      <c r="K18" s="163" t="s">
        <v>152</v>
      </c>
      <c r="L18" s="164" t="s">
        <v>152</v>
      </c>
    </row>
    <row r="19" spans="1:14" s="77" customFormat="1" ht="15.75" thickBot="1" x14ac:dyDescent="0.3">
      <c r="A19" s="60">
        <f t="shared" si="0"/>
        <v>6</v>
      </c>
      <c r="B19" s="162" t="s">
        <v>153</v>
      </c>
      <c r="C19" s="163" t="s">
        <v>153</v>
      </c>
      <c r="D19" s="163" t="s">
        <v>153</v>
      </c>
      <c r="E19" s="163" t="s">
        <v>153</v>
      </c>
      <c r="F19" s="163" t="s">
        <v>153</v>
      </c>
      <c r="G19" s="163" t="s">
        <v>153</v>
      </c>
      <c r="H19" s="163" t="s">
        <v>153</v>
      </c>
      <c r="I19" s="163" t="s">
        <v>153</v>
      </c>
      <c r="J19" s="163" t="s">
        <v>153</v>
      </c>
      <c r="K19" s="163" t="s">
        <v>153</v>
      </c>
      <c r="L19" s="164" t="s">
        <v>153</v>
      </c>
    </row>
    <row r="20" spans="1:14" s="77" customFormat="1" ht="15.75" thickBot="1" x14ac:dyDescent="0.3">
      <c r="A20" s="60">
        <f t="shared" si="0"/>
        <v>7</v>
      </c>
      <c r="B20" s="162" t="s">
        <v>172</v>
      </c>
      <c r="C20" s="163" t="s">
        <v>154</v>
      </c>
      <c r="D20" s="163" t="s">
        <v>154</v>
      </c>
      <c r="E20" s="163" t="s">
        <v>154</v>
      </c>
      <c r="F20" s="163" t="s">
        <v>154</v>
      </c>
      <c r="G20" s="163" t="s">
        <v>154</v>
      </c>
      <c r="H20" s="163" t="s">
        <v>154</v>
      </c>
      <c r="I20" s="163" t="s">
        <v>154</v>
      </c>
      <c r="J20" s="163" t="s">
        <v>154</v>
      </c>
      <c r="K20" s="163" t="s">
        <v>154</v>
      </c>
      <c r="L20" s="164" t="s">
        <v>154</v>
      </c>
    </row>
    <row r="21" spans="1:14" ht="15.75" thickBot="1" x14ac:dyDescent="0.3">
      <c r="A21" s="60">
        <f t="shared" si="0"/>
        <v>8</v>
      </c>
      <c r="B21" s="162" t="s">
        <v>162</v>
      </c>
      <c r="C21" s="163" t="s">
        <v>155</v>
      </c>
      <c r="D21" s="163" t="s">
        <v>155</v>
      </c>
      <c r="E21" s="163" t="s">
        <v>155</v>
      </c>
      <c r="F21" s="163" t="s">
        <v>155</v>
      </c>
      <c r="G21" s="163" t="s">
        <v>155</v>
      </c>
      <c r="H21" s="163" t="s">
        <v>155</v>
      </c>
      <c r="I21" s="163" t="s">
        <v>155</v>
      </c>
      <c r="J21" s="163" t="s">
        <v>155</v>
      </c>
      <c r="K21" s="163" t="s">
        <v>155</v>
      </c>
      <c r="L21" s="164" t="s">
        <v>155</v>
      </c>
    </row>
    <row r="22" spans="1:14" ht="15.75" thickBot="1" x14ac:dyDescent="0.3">
      <c r="A22" s="60">
        <f t="shared" si="0"/>
        <v>9</v>
      </c>
      <c r="B22" s="165" t="s">
        <v>156</v>
      </c>
      <c r="C22" s="165"/>
      <c r="D22" s="165"/>
      <c r="E22" s="165"/>
      <c r="F22" s="165"/>
      <c r="G22" s="165"/>
      <c r="H22" s="165"/>
      <c r="I22" s="165"/>
      <c r="J22" s="165"/>
      <c r="K22" s="165"/>
      <c r="L22" s="165"/>
    </row>
    <row r="23" spans="1:14" ht="15.75" thickBot="1" x14ac:dyDescent="0.3">
      <c r="A23" s="60">
        <f t="shared" si="0"/>
        <v>10</v>
      </c>
      <c r="B23" s="165" t="s">
        <v>173</v>
      </c>
      <c r="C23" s="165"/>
      <c r="D23" s="165"/>
      <c r="E23" s="165"/>
      <c r="F23" s="165"/>
      <c r="G23" s="165"/>
      <c r="H23" s="165"/>
      <c r="I23" s="165"/>
      <c r="J23" s="165"/>
      <c r="K23" s="165"/>
      <c r="L23" s="165"/>
    </row>
    <row r="24" spans="1:14" s="77" customFormat="1" ht="15.75" thickBot="1" x14ac:dyDescent="0.3">
      <c r="A24" s="60">
        <f t="shared" si="0"/>
        <v>11</v>
      </c>
      <c r="B24" s="165" t="s">
        <v>174</v>
      </c>
      <c r="C24" s="165"/>
      <c r="D24" s="165"/>
      <c r="E24" s="165"/>
      <c r="F24" s="165"/>
      <c r="G24" s="165"/>
      <c r="H24" s="165"/>
      <c r="I24" s="165"/>
      <c r="J24" s="165"/>
      <c r="K24" s="165"/>
      <c r="L24" s="165"/>
      <c r="N24" s="137"/>
    </row>
    <row r="25" spans="1:14" s="77" customFormat="1" x14ac:dyDescent="0.25">
      <c r="A25" s="132">
        <f t="shared" si="0"/>
        <v>12</v>
      </c>
      <c r="B25" s="166" t="s">
        <v>157</v>
      </c>
      <c r="C25" s="166"/>
      <c r="D25" s="166"/>
      <c r="E25" s="166"/>
      <c r="F25" s="166"/>
      <c r="G25" s="166"/>
      <c r="H25" s="166"/>
      <c r="I25" s="166"/>
      <c r="J25" s="166"/>
      <c r="K25" s="166"/>
      <c r="L25" s="166"/>
    </row>
    <row r="26" spans="1:14" x14ac:dyDescent="0.25">
      <c r="A26" s="71">
        <f t="shared" si="0"/>
        <v>13</v>
      </c>
      <c r="B26" s="165" t="s">
        <v>158</v>
      </c>
      <c r="C26" s="165"/>
      <c r="D26" s="165"/>
      <c r="E26" s="165"/>
      <c r="F26" s="165"/>
      <c r="G26" s="165"/>
      <c r="H26" s="165"/>
      <c r="I26" s="165"/>
      <c r="J26" s="165"/>
      <c r="K26" s="165"/>
      <c r="L26" s="165"/>
    </row>
    <row r="27" spans="1:14" s="131" customFormat="1" x14ac:dyDescent="0.25">
      <c r="A27" s="71">
        <f t="shared" si="0"/>
        <v>14</v>
      </c>
      <c r="B27" s="165" t="s">
        <v>159</v>
      </c>
      <c r="C27" s="165"/>
      <c r="D27" s="165"/>
      <c r="E27" s="165"/>
      <c r="F27" s="165"/>
      <c r="G27" s="165"/>
      <c r="H27" s="165"/>
      <c r="I27" s="165"/>
      <c r="J27" s="165"/>
      <c r="K27" s="165"/>
      <c r="L27" s="165"/>
    </row>
    <row r="28" spans="1:14" s="131" customFormat="1" x14ac:dyDescent="0.25">
      <c r="A28" s="63"/>
      <c r="B28" s="63"/>
      <c r="C28" s="63"/>
      <c r="D28" s="63"/>
      <c r="E28" s="167"/>
      <c r="F28" s="167"/>
      <c r="G28" s="167"/>
      <c r="H28" s="167"/>
      <c r="I28" s="167"/>
      <c r="J28" s="167"/>
      <c r="K28" s="167"/>
      <c r="L28" s="167"/>
      <c r="M28" s="167"/>
      <c r="N28" s="167"/>
    </row>
    <row r="29" spans="1:14" s="131" customFormat="1" x14ac:dyDescent="0.25">
      <c r="A29" s="133"/>
      <c r="B29" s="63"/>
      <c r="C29" s="63"/>
      <c r="D29" s="63"/>
      <c r="E29" s="161"/>
      <c r="F29" s="161"/>
      <c r="G29" s="161"/>
      <c r="H29" s="161"/>
      <c r="I29" s="161"/>
      <c r="J29" s="161"/>
      <c r="K29" s="161"/>
      <c r="L29" s="161"/>
      <c r="M29" s="161"/>
      <c r="N29" s="161"/>
    </row>
    <row r="30" spans="1:14" s="135" customFormat="1" x14ac:dyDescent="0.25">
      <c r="A30" s="181" t="s">
        <v>177</v>
      </c>
      <c r="B30" s="181"/>
      <c r="C30" s="181"/>
      <c r="D30" s="181"/>
      <c r="E30" s="181"/>
      <c r="F30" s="181"/>
      <c r="G30" s="181"/>
      <c r="H30" s="181"/>
      <c r="I30" s="181"/>
      <c r="J30" s="181"/>
      <c r="K30" s="181"/>
      <c r="L30" s="181"/>
    </row>
    <row r="31" spans="1:14" s="135" customFormat="1" x14ac:dyDescent="0.25">
      <c r="A31" s="136"/>
      <c r="B31" s="136"/>
      <c r="C31" s="136"/>
      <c r="D31" s="136"/>
      <c r="E31" s="136"/>
      <c r="F31" s="136"/>
      <c r="G31" s="136"/>
      <c r="H31" s="136"/>
      <c r="I31" s="136"/>
      <c r="J31" s="136"/>
      <c r="K31" s="136"/>
      <c r="L31" s="136"/>
    </row>
    <row r="32" spans="1:14" ht="27" customHeight="1" x14ac:dyDescent="0.25">
      <c r="A32" s="182" t="s">
        <v>66</v>
      </c>
      <c r="B32" s="182"/>
      <c r="C32" s="182"/>
      <c r="D32" s="182"/>
      <c r="E32" s="62" t="s">
        <v>67</v>
      </c>
      <c r="F32" s="61" t="s">
        <v>68</v>
      </c>
      <c r="G32" s="61" t="s">
        <v>69</v>
      </c>
      <c r="H32" s="182" t="s">
        <v>3</v>
      </c>
      <c r="I32" s="182"/>
      <c r="J32" s="182"/>
      <c r="K32" s="182"/>
      <c r="L32" s="182"/>
    </row>
    <row r="33" spans="1:20" ht="39" customHeight="1" x14ac:dyDescent="0.25">
      <c r="A33" s="186" t="s">
        <v>163</v>
      </c>
      <c r="B33" s="187"/>
      <c r="C33" s="187"/>
      <c r="D33" s="188"/>
      <c r="E33" s="139" t="s">
        <v>178</v>
      </c>
      <c r="F33" s="140" t="s">
        <v>164</v>
      </c>
      <c r="G33" s="140"/>
      <c r="H33" s="189" t="s">
        <v>190</v>
      </c>
      <c r="I33" s="189"/>
      <c r="J33" s="189"/>
      <c r="K33" s="189"/>
      <c r="L33" s="189"/>
      <c r="O33" s="159" t="s">
        <v>179</v>
      </c>
      <c r="P33" s="159"/>
      <c r="Q33" s="159"/>
      <c r="R33" s="159"/>
      <c r="S33" s="159"/>
    </row>
    <row r="34" spans="1:20" ht="35.25" customHeight="1" x14ac:dyDescent="0.25">
      <c r="A34" s="174" t="s">
        <v>165</v>
      </c>
      <c r="B34" s="175"/>
      <c r="C34" s="175"/>
      <c r="D34" s="176"/>
      <c r="E34" s="141">
        <v>35</v>
      </c>
      <c r="F34" s="140" t="s">
        <v>164</v>
      </c>
      <c r="G34" s="140"/>
      <c r="H34" s="159"/>
      <c r="I34" s="159"/>
      <c r="J34" s="159"/>
      <c r="K34" s="159"/>
      <c r="L34" s="159"/>
    </row>
    <row r="35" spans="1:20" ht="42.75" customHeight="1" x14ac:dyDescent="0.25">
      <c r="A35" s="174" t="s">
        <v>122</v>
      </c>
      <c r="B35" s="175"/>
      <c r="C35" s="175"/>
      <c r="D35" s="176"/>
      <c r="E35" s="141" t="s">
        <v>180</v>
      </c>
      <c r="F35" s="140" t="s">
        <v>164</v>
      </c>
      <c r="G35" s="140"/>
      <c r="H35" s="160" t="s">
        <v>191</v>
      </c>
      <c r="I35" s="159"/>
      <c r="J35" s="159"/>
      <c r="K35" s="159"/>
      <c r="L35" s="159"/>
      <c r="P35" s="160" t="s">
        <v>181</v>
      </c>
      <c r="Q35" s="159"/>
      <c r="R35" s="159"/>
      <c r="S35" s="159"/>
      <c r="T35" s="159"/>
    </row>
    <row r="36" spans="1:20" ht="27" customHeight="1" x14ac:dyDescent="0.25">
      <c r="A36" s="171" t="s">
        <v>166</v>
      </c>
      <c r="B36" s="172"/>
      <c r="C36" s="172"/>
      <c r="D36" s="173"/>
      <c r="E36" s="142" t="s">
        <v>182</v>
      </c>
      <c r="F36" s="140" t="s">
        <v>164</v>
      </c>
      <c r="G36" s="140"/>
      <c r="H36" s="159"/>
      <c r="I36" s="159"/>
      <c r="J36" s="159"/>
      <c r="K36" s="159"/>
      <c r="L36" s="159"/>
    </row>
    <row r="37" spans="1:20" ht="20.25" customHeight="1" x14ac:dyDescent="0.25">
      <c r="A37" s="171" t="s">
        <v>183</v>
      </c>
      <c r="B37" s="172"/>
      <c r="C37" s="172"/>
      <c r="D37" s="173"/>
      <c r="E37" s="142" t="s">
        <v>184</v>
      </c>
      <c r="F37" s="140" t="s">
        <v>164</v>
      </c>
      <c r="G37" s="140"/>
      <c r="H37" s="183"/>
      <c r="I37" s="184"/>
      <c r="J37" s="184"/>
      <c r="K37" s="184"/>
      <c r="L37" s="185"/>
    </row>
    <row r="38" spans="1:20" ht="38.25" customHeight="1" x14ac:dyDescent="0.25">
      <c r="A38" s="171" t="s">
        <v>167</v>
      </c>
      <c r="B38" s="172"/>
      <c r="C38" s="172"/>
      <c r="D38" s="173"/>
      <c r="E38" s="142">
        <v>30</v>
      </c>
      <c r="F38" s="140" t="s">
        <v>164</v>
      </c>
      <c r="G38" s="140"/>
      <c r="H38" s="159"/>
      <c r="I38" s="159"/>
      <c r="J38" s="159"/>
      <c r="K38" s="159"/>
      <c r="L38" s="159"/>
    </row>
    <row r="39" spans="1:20" ht="28.5" customHeight="1" x14ac:dyDescent="0.25">
      <c r="A39" s="171" t="s">
        <v>185</v>
      </c>
      <c r="B39" s="172"/>
      <c r="C39" s="172"/>
      <c r="D39" s="173"/>
      <c r="E39" s="142"/>
      <c r="F39" s="140"/>
      <c r="G39" s="140"/>
      <c r="H39" s="159" t="s">
        <v>175</v>
      </c>
      <c r="I39" s="159"/>
      <c r="J39" s="159"/>
      <c r="K39" s="159"/>
      <c r="L39" s="159"/>
    </row>
    <row r="40" spans="1:20" ht="15.75" customHeight="1" x14ac:dyDescent="0.25">
      <c r="A40" s="174" t="s">
        <v>70</v>
      </c>
      <c r="B40" s="175"/>
      <c r="C40" s="175"/>
      <c r="D40" s="176"/>
      <c r="E40" s="141">
        <v>17</v>
      </c>
      <c r="F40" s="140" t="s">
        <v>164</v>
      </c>
      <c r="G40" s="140"/>
      <c r="H40" s="159"/>
      <c r="I40" s="159"/>
      <c r="J40" s="159"/>
      <c r="K40" s="159"/>
      <c r="L40" s="159"/>
    </row>
    <row r="41" spans="1:20" ht="26.25" customHeight="1" x14ac:dyDescent="0.25">
      <c r="A41" s="174" t="s">
        <v>168</v>
      </c>
      <c r="B41" s="175"/>
      <c r="C41" s="175"/>
      <c r="D41" s="176"/>
      <c r="E41" s="141">
        <v>34</v>
      </c>
      <c r="F41" s="140" t="s">
        <v>164</v>
      </c>
      <c r="G41" s="140"/>
      <c r="H41" s="159"/>
      <c r="I41" s="159"/>
      <c r="J41" s="159"/>
      <c r="K41" s="159"/>
      <c r="L41" s="159"/>
    </row>
    <row r="42" spans="1:20" ht="27.75" customHeight="1" x14ac:dyDescent="0.25">
      <c r="A42" s="174" t="s">
        <v>71</v>
      </c>
      <c r="B42" s="175"/>
      <c r="C42" s="175"/>
      <c r="D42" s="176"/>
      <c r="E42" s="141">
        <v>39</v>
      </c>
      <c r="F42" s="140" t="s">
        <v>164</v>
      </c>
      <c r="G42" s="140"/>
      <c r="H42" s="159"/>
      <c r="I42" s="159"/>
      <c r="J42" s="159"/>
      <c r="K42" s="159"/>
      <c r="L42" s="159"/>
    </row>
    <row r="43" spans="1:20" s="134" customFormat="1" ht="61.5" customHeight="1" x14ac:dyDescent="0.2">
      <c r="A43" s="174" t="s">
        <v>72</v>
      </c>
      <c r="B43" s="175"/>
      <c r="C43" s="175"/>
      <c r="D43" s="176"/>
      <c r="E43" s="141" t="s">
        <v>186</v>
      </c>
      <c r="F43" s="140" t="s">
        <v>164</v>
      </c>
      <c r="G43" s="140"/>
      <c r="H43" s="159"/>
      <c r="I43" s="159"/>
      <c r="J43" s="159"/>
      <c r="K43" s="159"/>
      <c r="L43" s="159"/>
    </row>
    <row r="44" spans="1:20" s="134" customFormat="1" ht="33.75" customHeight="1" x14ac:dyDescent="0.2">
      <c r="A44" s="174" t="s">
        <v>169</v>
      </c>
      <c r="B44" s="175"/>
      <c r="C44" s="175"/>
      <c r="D44" s="176"/>
      <c r="E44" s="141">
        <v>42</v>
      </c>
      <c r="F44" s="140" t="s">
        <v>164</v>
      </c>
      <c r="G44" s="140"/>
      <c r="H44" s="159"/>
      <c r="I44" s="159"/>
      <c r="J44" s="159"/>
      <c r="K44" s="159"/>
      <c r="L44" s="159"/>
    </row>
    <row r="45" spans="1:20" s="134" customFormat="1" ht="39" customHeight="1" x14ac:dyDescent="0.2">
      <c r="A45" s="171" t="s">
        <v>187</v>
      </c>
      <c r="B45" s="172"/>
      <c r="C45" s="172"/>
      <c r="D45" s="173"/>
      <c r="E45" s="142" t="s">
        <v>188</v>
      </c>
      <c r="F45" s="140" t="s">
        <v>164</v>
      </c>
      <c r="G45" s="140"/>
      <c r="H45" s="168" t="s">
        <v>189</v>
      </c>
      <c r="I45" s="169"/>
      <c r="J45" s="169"/>
      <c r="K45" s="169"/>
      <c r="L45" s="170"/>
    </row>
    <row r="46" spans="1:20" s="134" customFormat="1" ht="33.75" customHeight="1" x14ac:dyDescent="0.2">
      <c r="A46" s="174" t="s">
        <v>89</v>
      </c>
      <c r="B46" s="175"/>
      <c r="C46" s="175"/>
      <c r="D46" s="176"/>
      <c r="E46" s="141" t="s">
        <v>176</v>
      </c>
      <c r="F46" s="140" t="s">
        <v>164</v>
      </c>
      <c r="G46" s="140"/>
      <c r="H46" s="177"/>
      <c r="I46" s="178"/>
      <c r="J46" s="178"/>
      <c r="K46" s="178"/>
      <c r="L46" s="179"/>
    </row>
  </sheetData>
  <sheetProtection algorithmName="SHA-512" hashValue="VRDTMPzHWsyeSC3RxprOWYjNGjqIDY4QQ7cy8Ie2smPr+4I0uay9XLgEX/0Q9r1QcoJjsYvAWf5H5LpdjWfM7Q==" saltValue="SH1NAMFqYAYPztrEmc+jsw==" spinCount="100000" sheet="1" objects="1" scenarios="1"/>
  <mergeCells count="55">
    <mergeCell ref="A4:L4"/>
    <mergeCell ref="A6:L6"/>
    <mergeCell ref="A8:L9"/>
    <mergeCell ref="A10:L11"/>
    <mergeCell ref="B13:L13"/>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O33:S33"/>
    <mergeCell ref="P35:T35"/>
    <mergeCell ref="E29:N29"/>
    <mergeCell ref="B19:L19"/>
    <mergeCell ref="B20:L20"/>
    <mergeCell ref="B24:L24"/>
    <mergeCell ref="B25:L25"/>
    <mergeCell ref="E28:N28"/>
    <mergeCell ref="H34:L34"/>
    <mergeCell ref="H35:L3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A45" zoomScale="70" zoomScaleNormal="70" workbookViewId="0">
      <selection activeCell="B65" sqref="B65"/>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01" t="s">
        <v>62</v>
      </c>
      <c r="C2" s="202"/>
      <c r="D2" s="202"/>
      <c r="E2" s="202"/>
      <c r="F2" s="202"/>
      <c r="G2" s="202"/>
      <c r="H2" s="202"/>
      <c r="I2" s="202"/>
      <c r="J2" s="202"/>
      <c r="K2" s="202"/>
      <c r="L2" s="202"/>
      <c r="M2" s="202"/>
      <c r="N2" s="202"/>
      <c r="O2" s="202"/>
      <c r="P2" s="202"/>
    </row>
    <row r="4" spans="2:16" ht="26.25" x14ac:dyDescent="0.25">
      <c r="B4" s="201" t="s">
        <v>47</v>
      </c>
      <c r="C4" s="202"/>
      <c r="D4" s="202"/>
      <c r="E4" s="202"/>
      <c r="F4" s="202"/>
      <c r="G4" s="202"/>
      <c r="H4" s="202"/>
      <c r="I4" s="202"/>
      <c r="J4" s="202"/>
      <c r="K4" s="202"/>
      <c r="L4" s="202"/>
      <c r="M4" s="202"/>
      <c r="N4" s="202"/>
      <c r="O4" s="202"/>
      <c r="P4" s="202"/>
    </row>
    <row r="5" spans="2:16" ht="15.75" thickBot="1" x14ac:dyDescent="0.3"/>
    <row r="6" spans="2:16" ht="21.75" thickBot="1" x14ac:dyDescent="0.3">
      <c r="B6" s="8" t="s">
        <v>4</v>
      </c>
      <c r="C6" s="227" t="s">
        <v>196</v>
      </c>
      <c r="D6" s="227"/>
      <c r="E6" s="227"/>
      <c r="F6" s="227"/>
      <c r="G6" s="227"/>
      <c r="H6" s="227"/>
      <c r="I6" s="227"/>
      <c r="J6" s="227"/>
      <c r="K6" s="227"/>
      <c r="L6" s="227"/>
      <c r="M6" s="227"/>
      <c r="N6" s="228"/>
    </row>
    <row r="7" spans="2:16" ht="16.5" thickBot="1" x14ac:dyDescent="0.3">
      <c r="B7" s="9" t="s">
        <v>5</v>
      </c>
      <c r="C7" s="227"/>
      <c r="D7" s="227"/>
      <c r="E7" s="227"/>
      <c r="F7" s="227"/>
      <c r="G7" s="227"/>
      <c r="H7" s="227"/>
      <c r="I7" s="227"/>
      <c r="J7" s="227"/>
      <c r="K7" s="227"/>
      <c r="L7" s="227"/>
      <c r="M7" s="227"/>
      <c r="N7" s="228"/>
    </row>
    <row r="8" spans="2:16" ht="16.5" thickBot="1" x14ac:dyDescent="0.3">
      <c r="B8" s="9" t="s">
        <v>6</v>
      </c>
      <c r="C8" s="227"/>
      <c r="D8" s="227"/>
      <c r="E8" s="227"/>
      <c r="F8" s="227"/>
      <c r="G8" s="227"/>
      <c r="H8" s="227"/>
      <c r="I8" s="227"/>
      <c r="J8" s="227"/>
      <c r="K8" s="227"/>
      <c r="L8" s="227"/>
      <c r="M8" s="227"/>
      <c r="N8" s="228"/>
    </row>
    <row r="9" spans="2:16" ht="16.5" thickBot="1" x14ac:dyDescent="0.3">
      <c r="B9" s="9" t="s">
        <v>7</v>
      </c>
      <c r="C9" s="227"/>
      <c r="D9" s="227"/>
      <c r="E9" s="227"/>
      <c r="F9" s="227"/>
      <c r="G9" s="227"/>
      <c r="H9" s="227"/>
      <c r="I9" s="227"/>
      <c r="J9" s="227"/>
      <c r="K9" s="227"/>
      <c r="L9" s="227"/>
      <c r="M9" s="227"/>
      <c r="N9" s="228"/>
    </row>
    <row r="10" spans="2:16" ht="16.5" thickBot="1" x14ac:dyDescent="0.3">
      <c r="B10" s="9" t="s">
        <v>8</v>
      </c>
      <c r="C10" s="229">
        <v>14</v>
      </c>
      <c r="D10" s="229"/>
      <c r="E10" s="230"/>
      <c r="F10" s="25"/>
      <c r="G10" s="25"/>
      <c r="H10" s="25"/>
      <c r="I10" s="25"/>
      <c r="J10" s="25"/>
      <c r="K10" s="25"/>
      <c r="L10" s="25"/>
      <c r="M10" s="25"/>
      <c r="N10" s="26"/>
    </row>
    <row r="11" spans="2:16" ht="16.5" thickBot="1" x14ac:dyDescent="0.3">
      <c r="B11" s="11" t="s">
        <v>9</v>
      </c>
      <c r="C11" s="12">
        <v>41974</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31" t="s">
        <v>90</v>
      </c>
      <c r="C14" s="231"/>
      <c r="D14" s="145" t="s">
        <v>12</v>
      </c>
      <c r="E14" s="145" t="s">
        <v>13</v>
      </c>
      <c r="F14" s="145" t="s">
        <v>29</v>
      </c>
      <c r="G14" s="64"/>
      <c r="I14" s="29"/>
      <c r="J14" s="29"/>
      <c r="K14" s="29"/>
      <c r="L14" s="29"/>
      <c r="M14" s="29"/>
      <c r="N14" s="81"/>
    </row>
    <row r="15" spans="2:16" x14ac:dyDescent="0.25">
      <c r="B15" s="231"/>
      <c r="C15" s="231"/>
      <c r="D15" s="145">
        <v>14</v>
      </c>
      <c r="E15" s="27">
        <v>2007907930</v>
      </c>
      <c r="F15" s="149">
        <v>707</v>
      </c>
      <c r="G15" s="65"/>
      <c r="I15" s="30"/>
      <c r="J15" s="30"/>
      <c r="K15" s="30"/>
      <c r="L15" s="30"/>
      <c r="M15" s="30"/>
      <c r="N15" s="81"/>
    </row>
    <row r="16" spans="2:16" x14ac:dyDescent="0.25">
      <c r="B16" s="231"/>
      <c r="C16" s="231"/>
      <c r="D16" s="145"/>
      <c r="E16" s="27"/>
      <c r="F16" s="149"/>
      <c r="G16" s="65"/>
      <c r="I16" s="30"/>
      <c r="J16" s="30"/>
      <c r="K16" s="30"/>
      <c r="L16" s="30"/>
      <c r="M16" s="30"/>
      <c r="N16" s="81"/>
    </row>
    <row r="17" spans="1:14" x14ac:dyDescent="0.25">
      <c r="B17" s="231"/>
      <c r="C17" s="231"/>
      <c r="D17" s="145"/>
      <c r="E17" s="27"/>
      <c r="F17" s="149"/>
      <c r="G17" s="65"/>
      <c r="I17" s="30"/>
      <c r="J17" s="30"/>
      <c r="K17" s="30"/>
      <c r="L17" s="30"/>
      <c r="M17" s="30"/>
      <c r="N17" s="81"/>
    </row>
    <row r="18" spans="1:14" x14ac:dyDescent="0.25">
      <c r="B18" s="231"/>
      <c r="C18" s="231"/>
      <c r="D18" s="145"/>
      <c r="E18" s="150"/>
      <c r="F18" s="149"/>
      <c r="G18" s="65"/>
      <c r="H18" s="18"/>
      <c r="I18" s="30"/>
      <c r="J18" s="30"/>
      <c r="K18" s="30"/>
      <c r="L18" s="30"/>
      <c r="M18" s="30"/>
      <c r="N18" s="17"/>
    </row>
    <row r="19" spans="1:14" x14ac:dyDescent="0.25">
      <c r="B19" s="231"/>
      <c r="C19" s="231"/>
      <c r="D19" s="145"/>
      <c r="E19" s="150"/>
      <c r="F19" s="149"/>
      <c r="G19" s="65"/>
      <c r="H19" s="18"/>
      <c r="I19" s="32"/>
      <c r="J19" s="32"/>
      <c r="K19" s="32"/>
      <c r="L19" s="32"/>
      <c r="M19" s="32"/>
      <c r="N19" s="17"/>
    </row>
    <row r="20" spans="1:14" x14ac:dyDescent="0.25">
      <c r="B20" s="231"/>
      <c r="C20" s="231"/>
      <c r="D20" s="145"/>
      <c r="E20" s="28"/>
      <c r="F20" s="149"/>
      <c r="G20" s="65"/>
      <c r="H20" s="18"/>
      <c r="I20" s="80"/>
      <c r="J20" s="80"/>
      <c r="K20" s="80"/>
      <c r="L20" s="80"/>
      <c r="M20" s="80"/>
      <c r="N20" s="17"/>
    </row>
    <row r="21" spans="1:14" x14ac:dyDescent="0.25">
      <c r="B21" s="231"/>
      <c r="C21" s="231"/>
      <c r="D21" s="145"/>
      <c r="E21" s="28"/>
      <c r="F21" s="149"/>
      <c r="G21" s="65"/>
      <c r="H21" s="18"/>
      <c r="I21" s="80"/>
      <c r="J21" s="80"/>
      <c r="K21" s="80"/>
      <c r="L21" s="80"/>
      <c r="M21" s="80"/>
      <c r="N21" s="17"/>
    </row>
    <row r="22" spans="1:14" ht="15.75" thickBot="1" x14ac:dyDescent="0.3">
      <c r="B22" s="225" t="s">
        <v>14</v>
      </c>
      <c r="C22" s="226"/>
      <c r="D22" s="145"/>
      <c r="E22" s="46">
        <f>SUM(E15:E19)</f>
        <v>2007907930</v>
      </c>
      <c r="F22" s="149"/>
      <c r="G22" s="65"/>
      <c r="H22" s="18"/>
      <c r="I22" s="80"/>
      <c r="J22" s="80"/>
      <c r="K22" s="80"/>
      <c r="L22" s="80"/>
      <c r="M22" s="80"/>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565.6</v>
      </c>
      <c r="D24" s="33"/>
      <c r="E24" s="36">
        <f>E22</f>
        <v>2007907930</v>
      </c>
      <c r="F24" s="31"/>
      <c r="G24" s="31"/>
      <c r="H24" s="31"/>
      <c r="I24" s="19"/>
      <c r="J24" s="19"/>
      <c r="K24" s="19"/>
      <c r="L24" s="19"/>
      <c r="M24" s="19"/>
    </row>
    <row r="25" spans="1:14"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123</v>
      </c>
      <c r="C31" s="77"/>
      <c r="D31" s="77"/>
      <c r="E31" s="77"/>
      <c r="F31" s="77"/>
      <c r="G31" s="77"/>
      <c r="H31" s="77"/>
      <c r="I31" s="80"/>
      <c r="J31" s="80"/>
      <c r="K31" s="80"/>
      <c r="L31" s="80"/>
      <c r="M31" s="80"/>
      <c r="N31" s="81"/>
    </row>
    <row r="32" spans="1:14" x14ac:dyDescent="0.25">
      <c r="A32" s="72"/>
      <c r="B32" s="77"/>
      <c r="C32" s="220"/>
      <c r="D32" s="220"/>
      <c r="E32" s="77"/>
      <c r="F32" s="77"/>
      <c r="G32" s="77"/>
      <c r="H32" s="77"/>
      <c r="I32" s="80"/>
      <c r="J32" s="80"/>
      <c r="K32" s="80"/>
      <c r="L32" s="80"/>
      <c r="M32" s="80"/>
      <c r="N32" s="81"/>
    </row>
    <row r="33" spans="1:14" x14ac:dyDescent="0.25">
      <c r="A33" s="72"/>
      <c r="B33" s="97" t="s">
        <v>33</v>
      </c>
      <c r="C33" s="97" t="s">
        <v>124</v>
      </c>
      <c r="D33" s="97" t="s">
        <v>125</v>
      </c>
      <c r="E33" s="77"/>
      <c r="F33" s="77"/>
      <c r="G33" s="77"/>
      <c r="H33" s="77"/>
      <c r="I33" s="80"/>
      <c r="J33" s="80"/>
      <c r="K33" s="80"/>
      <c r="L33" s="80"/>
      <c r="M33" s="80"/>
      <c r="N33" s="81"/>
    </row>
    <row r="34" spans="1:14" x14ac:dyDescent="0.25">
      <c r="A34" s="72"/>
      <c r="B34" s="94" t="s">
        <v>126</v>
      </c>
      <c r="C34" s="94" t="s">
        <v>164</v>
      </c>
      <c r="D34" s="94"/>
      <c r="E34" s="77"/>
      <c r="F34" s="77"/>
      <c r="G34" s="77"/>
      <c r="H34" s="77"/>
      <c r="I34" s="80"/>
      <c r="J34" s="80"/>
      <c r="K34" s="80"/>
      <c r="L34" s="80"/>
      <c r="M34" s="80"/>
      <c r="N34" s="81"/>
    </row>
    <row r="35" spans="1:14" x14ac:dyDescent="0.25">
      <c r="A35" s="72"/>
      <c r="B35" s="94" t="s">
        <v>127</v>
      </c>
      <c r="C35" s="94" t="s">
        <v>164</v>
      </c>
      <c r="D35" s="94"/>
      <c r="E35" s="77"/>
      <c r="F35" s="77"/>
      <c r="G35" s="77"/>
      <c r="H35" s="77"/>
      <c r="I35" s="80"/>
      <c r="J35" s="80"/>
      <c r="K35" s="80"/>
      <c r="L35" s="80"/>
      <c r="M35" s="80"/>
      <c r="N35" s="81"/>
    </row>
    <row r="36" spans="1:14" x14ac:dyDescent="0.25">
      <c r="A36" s="72"/>
      <c r="B36" s="94" t="s">
        <v>128</v>
      </c>
      <c r="C36" s="94" t="s">
        <v>164</v>
      </c>
      <c r="D36" s="156"/>
      <c r="E36" s="77"/>
      <c r="F36" s="77"/>
      <c r="G36" s="77"/>
      <c r="H36" s="77"/>
      <c r="I36" s="80"/>
      <c r="J36" s="80"/>
      <c r="K36" s="80"/>
      <c r="L36" s="80"/>
      <c r="M36" s="80"/>
      <c r="N36" s="81"/>
    </row>
    <row r="37" spans="1:14" x14ac:dyDescent="0.25">
      <c r="A37" s="72"/>
      <c r="B37" s="94" t="s">
        <v>129</v>
      </c>
      <c r="C37" s="94" t="s">
        <v>164</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130</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57</v>
      </c>
      <c r="D43" s="96" t="s">
        <v>50</v>
      </c>
      <c r="E43" s="96" t="s">
        <v>16</v>
      </c>
      <c r="F43" s="77"/>
      <c r="G43" s="77"/>
      <c r="H43" s="77"/>
      <c r="I43" s="80"/>
      <c r="J43" s="80"/>
      <c r="K43" s="80"/>
      <c r="L43" s="80"/>
      <c r="M43" s="80"/>
      <c r="N43" s="81"/>
    </row>
    <row r="44" spans="1:14" ht="28.5" x14ac:dyDescent="0.25">
      <c r="A44" s="72"/>
      <c r="B44" s="78" t="s">
        <v>131</v>
      </c>
      <c r="C44" s="79">
        <v>40</v>
      </c>
      <c r="D44" s="144">
        <v>20</v>
      </c>
      <c r="E44" s="199">
        <f>+D44+D45</f>
        <v>20</v>
      </c>
      <c r="F44" s="77"/>
      <c r="G44" s="77"/>
      <c r="H44" s="77"/>
      <c r="I44" s="80"/>
      <c r="J44" s="80"/>
      <c r="K44" s="80"/>
      <c r="L44" s="80"/>
      <c r="M44" s="80"/>
      <c r="N44" s="81"/>
    </row>
    <row r="45" spans="1:14" ht="42.75" x14ac:dyDescent="0.25">
      <c r="A45" s="72"/>
      <c r="B45" s="78" t="s">
        <v>132</v>
      </c>
      <c r="C45" s="79">
        <v>60</v>
      </c>
      <c r="D45" s="144">
        <f>+F157</f>
        <v>0</v>
      </c>
      <c r="E45" s="200"/>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K49" s="152"/>
      <c r="M49" s="221" t="s">
        <v>35</v>
      </c>
      <c r="N49" s="221"/>
    </row>
    <row r="50" spans="1:26" x14ac:dyDescent="0.25">
      <c r="B50" s="95" t="s">
        <v>30</v>
      </c>
      <c r="M50" s="47"/>
      <c r="N50" s="47"/>
    </row>
    <row r="51" spans="1:26" ht="15.75" thickBot="1" x14ac:dyDescent="0.3">
      <c r="M51" s="47"/>
      <c r="N51" s="47"/>
    </row>
    <row r="52" spans="1:26" s="80" customFormat="1" ht="109.5" customHeight="1" x14ac:dyDescent="0.25">
      <c r="B52" s="91" t="s">
        <v>133</v>
      </c>
      <c r="C52" s="91" t="s">
        <v>134</v>
      </c>
      <c r="D52" s="91" t="s">
        <v>135</v>
      </c>
      <c r="E52" s="91" t="s">
        <v>44</v>
      </c>
      <c r="F52" s="91" t="s">
        <v>22</v>
      </c>
      <c r="G52" s="91" t="s">
        <v>92</v>
      </c>
      <c r="H52" s="91" t="s">
        <v>17</v>
      </c>
      <c r="I52" s="91" t="s">
        <v>10</v>
      </c>
      <c r="J52" s="91" t="s">
        <v>31</v>
      </c>
      <c r="K52" s="91" t="s">
        <v>60</v>
      </c>
      <c r="L52" s="91" t="s">
        <v>20</v>
      </c>
      <c r="M52" s="76" t="s">
        <v>26</v>
      </c>
      <c r="N52" s="91" t="s">
        <v>136</v>
      </c>
      <c r="O52" s="91" t="s">
        <v>36</v>
      </c>
      <c r="P52" s="92" t="s">
        <v>11</v>
      </c>
      <c r="Q52" s="92" t="s">
        <v>19</v>
      </c>
    </row>
    <row r="53" spans="1:26" s="86" customFormat="1" ht="30" x14ac:dyDescent="0.25">
      <c r="A53" s="38">
        <v>1</v>
      </c>
      <c r="B53" s="87" t="s">
        <v>196</v>
      </c>
      <c r="C53" s="88" t="s">
        <v>196</v>
      </c>
      <c r="D53" s="87" t="s">
        <v>197</v>
      </c>
      <c r="E53" s="157" t="s">
        <v>254</v>
      </c>
      <c r="F53" s="83" t="s">
        <v>124</v>
      </c>
      <c r="G53" s="125"/>
      <c r="H53" s="90">
        <v>41296</v>
      </c>
      <c r="I53" s="84">
        <v>41639</v>
      </c>
      <c r="J53" s="84" t="s">
        <v>125</v>
      </c>
      <c r="K53" s="157">
        <v>11</v>
      </c>
      <c r="L53" s="157">
        <v>0</v>
      </c>
      <c r="M53" s="157">
        <v>566</v>
      </c>
      <c r="N53" s="157">
        <f>+M53*G53</f>
        <v>0</v>
      </c>
      <c r="O53" s="158">
        <v>1174259260</v>
      </c>
      <c r="P53" s="158" t="s">
        <v>255</v>
      </c>
      <c r="Q53" s="126"/>
      <c r="R53" s="85"/>
      <c r="S53" s="85"/>
      <c r="T53" s="85"/>
      <c r="U53" s="85"/>
      <c r="V53" s="85"/>
      <c r="W53" s="85"/>
      <c r="X53" s="85"/>
      <c r="Y53" s="85"/>
      <c r="Z53" s="85"/>
    </row>
    <row r="54" spans="1:26" s="86" customFormat="1" ht="30" x14ac:dyDescent="0.25">
      <c r="A54" s="38">
        <f t="shared" ref="A54:A59" si="1">+A53+1</f>
        <v>2</v>
      </c>
      <c r="B54" s="87" t="s">
        <v>196</v>
      </c>
      <c r="C54" s="88" t="s">
        <v>196</v>
      </c>
      <c r="D54" s="87" t="s">
        <v>197</v>
      </c>
      <c r="E54" s="82" t="s">
        <v>256</v>
      </c>
      <c r="F54" s="83" t="s">
        <v>124</v>
      </c>
      <c r="G54" s="83"/>
      <c r="H54" s="90">
        <v>40567</v>
      </c>
      <c r="I54" s="84">
        <v>40908</v>
      </c>
      <c r="J54" s="84" t="s">
        <v>125</v>
      </c>
      <c r="K54" s="157">
        <v>8</v>
      </c>
      <c r="L54" s="157">
        <v>3</v>
      </c>
      <c r="M54" s="157">
        <v>566</v>
      </c>
      <c r="N54" s="157">
        <v>0</v>
      </c>
      <c r="O54" s="158">
        <v>1174259260</v>
      </c>
      <c r="P54" s="158" t="s">
        <v>255</v>
      </c>
      <c r="Q54" s="126"/>
      <c r="R54" s="85"/>
      <c r="S54" s="85"/>
      <c r="T54" s="85"/>
      <c r="U54" s="85"/>
      <c r="V54" s="85"/>
      <c r="W54" s="85"/>
      <c r="X54" s="85"/>
      <c r="Y54" s="85"/>
      <c r="Z54" s="85"/>
    </row>
    <row r="55" spans="1:26" s="86" customFormat="1" ht="30" x14ac:dyDescent="0.25">
      <c r="A55" s="38">
        <f t="shared" si="1"/>
        <v>3</v>
      </c>
      <c r="B55" s="87" t="s">
        <v>196</v>
      </c>
      <c r="C55" s="88" t="s">
        <v>196</v>
      </c>
      <c r="D55" s="87" t="s">
        <v>197</v>
      </c>
      <c r="E55" s="82" t="s">
        <v>257</v>
      </c>
      <c r="F55" s="83" t="s">
        <v>124</v>
      </c>
      <c r="G55" s="83"/>
      <c r="H55" s="90">
        <v>41659</v>
      </c>
      <c r="I55" s="84">
        <v>41973</v>
      </c>
      <c r="J55" s="84" t="s">
        <v>125</v>
      </c>
      <c r="K55" s="157">
        <v>21</v>
      </c>
      <c r="L55" s="157">
        <v>0</v>
      </c>
      <c r="M55" s="157">
        <v>566</v>
      </c>
      <c r="N55" s="157">
        <v>0</v>
      </c>
      <c r="O55" s="158">
        <v>1403778795</v>
      </c>
      <c r="P55" s="158" t="s">
        <v>258</v>
      </c>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c r="B60" s="39" t="s">
        <v>16</v>
      </c>
      <c r="C60" s="88"/>
      <c r="D60" s="87"/>
      <c r="E60" s="82"/>
      <c r="F60" s="83"/>
      <c r="G60" s="83"/>
      <c r="H60" s="83"/>
      <c r="I60" s="84"/>
      <c r="J60" s="84"/>
      <c r="K60" s="89">
        <f>SUM(K53:K59)</f>
        <v>40</v>
      </c>
      <c r="L60" s="89">
        <f>SUM(L53:L59)</f>
        <v>3</v>
      </c>
      <c r="M60" s="124">
        <f>SUM(M53:M59)</f>
        <v>1698</v>
      </c>
      <c r="N60" s="89">
        <f>SUM(N53:N59)</f>
        <v>0</v>
      </c>
      <c r="O60" s="20"/>
      <c r="P60" s="20"/>
      <c r="Q60" s="127"/>
    </row>
    <row r="61" spans="1:26" s="21" customFormat="1" x14ac:dyDescent="0.25">
      <c r="E61" s="22"/>
    </row>
    <row r="62" spans="1:26" s="21" customFormat="1" x14ac:dyDescent="0.25">
      <c r="B62" s="222" t="s">
        <v>28</v>
      </c>
      <c r="C62" s="222" t="s">
        <v>27</v>
      </c>
      <c r="D62" s="224" t="s">
        <v>34</v>
      </c>
      <c r="E62" s="224"/>
    </row>
    <row r="63" spans="1:26" s="21" customFormat="1" x14ac:dyDescent="0.25">
      <c r="B63" s="223"/>
      <c r="C63" s="223"/>
      <c r="D63" s="146" t="s">
        <v>23</v>
      </c>
      <c r="E63" s="45" t="s">
        <v>24</v>
      </c>
    </row>
    <row r="64" spans="1:26" s="21" customFormat="1" ht="30.6" customHeight="1" x14ac:dyDescent="0.25">
      <c r="B64" s="43" t="s">
        <v>21</v>
      </c>
      <c r="C64" s="44">
        <f>+K60</f>
        <v>40</v>
      </c>
      <c r="D64" s="42" t="s">
        <v>164</v>
      </c>
      <c r="E64" s="42"/>
      <c r="F64" s="23"/>
      <c r="G64" s="23"/>
      <c r="H64" s="23"/>
      <c r="I64" s="23"/>
      <c r="J64" s="23"/>
      <c r="K64" s="23"/>
      <c r="L64" s="23"/>
      <c r="M64" s="23"/>
    </row>
    <row r="65" spans="2:17" s="21" customFormat="1" ht="30" customHeight="1" x14ac:dyDescent="0.25">
      <c r="B65" s="43" t="s">
        <v>25</v>
      </c>
      <c r="C65" s="44">
        <f>+M60</f>
        <v>1698</v>
      </c>
      <c r="D65" s="42" t="s">
        <v>164</v>
      </c>
      <c r="E65" s="42"/>
    </row>
    <row r="66" spans="2:17" s="21" customFormat="1" x14ac:dyDescent="0.25">
      <c r="B66" s="24"/>
      <c r="C66" s="218"/>
      <c r="D66" s="218"/>
      <c r="E66" s="218"/>
      <c r="F66" s="218"/>
      <c r="G66" s="218"/>
      <c r="H66" s="218"/>
      <c r="I66" s="218"/>
      <c r="J66" s="218"/>
      <c r="K66" s="218"/>
      <c r="L66" s="218"/>
      <c r="M66" s="218"/>
      <c r="N66" s="218"/>
    </row>
    <row r="67" spans="2:17" ht="28.15" customHeight="1" thickBot="1" x14ac:dyDescent="0.3"/>
    <row r="68" spans="2:17" ht="27" thickBot="1" x14ac:dyDescent="0.3">
      <c r="B68" s="219" t="s">
        <v>93</v>
      </c>
      <c r="C68" s="219"/>
      <c r="D68" s="219"/>
      <c r="E68" s="219"/>
      <c r="F68" s="219"/>
      <c r="G68" s="219"/>
      <c r="H68" s="219"/>
      <c r="I68" s="219"/>
      <c r="J68" s="219"/>
      <c r="K68" s="219"/>
      <c r="L68" s="219"/>
      <c r="M68" s="219"/>
      <c r="N68" s="219"/>
    </row>
    <row r="71" spans="2:17" ht="139.5" customHeight="1" x14ac:dyDescent="0.25">
      <c r="B71" s="93" t="s">
        <v>137</v>
      </c>
      <c r="C71" s="49" t="s">
        <v>2</v>
      </c>
      <c r="D71" s="49" t="s">
        <v>95</v>
      </c>
      <c r="E71" s="49" t="s">
        <v>94</v>
      </c>
      <c r="F71" s="49" t="s">
        <v>96</v>
      </c>
      <c r="G71" s="49" t="s">
        <v>97</v>
      </c>
      <c r="H71" s="49" t="s">
        <v>98</v>
      </c>
      <c r="I71" s="49" t="s">
        <v>99</v>
      </c>
      <c r="J71" s="49" t="s">
        <v>100</v>
      </c>
      <c r="K71" s="49" t="s">
        <v>101</v>
      </c>
      <c r="L71" s="49" t="s">
        <v>102</v>
      </c>
      <c r="M71" s="68" t="s">
        <v>103</v>
      </c>
      <c r="N71" s="68" t="s">
        <v>104</v>
      </c>
      <c r="O71" s="209" t="s">
        <v>3</v>
      </c>
      <c r="P71" s="211"/>
      <c r="Q71" s="49" t="s">
        <v>18</v>
      </c>
    </row>
    <row r="72" spans="2:17" ht="30" x14ac:dyDescent="0.25">
      <c r="B72" s="2" t="s">
        <v>198</v>
      </c>
      <c r="C72" s="143" t="s">
        <v>199</v>
      </c>
      <c r="D72" s="70" t="s">
        <v>200</v>
      </c>
      <c r="E72" s="4">
        <v>108</v>
      </c>
      <c r="F72" s="3" t="s">
        <v>201</v>
      </c>
      <c r="G72" s="3" t="s">
        <v>124</v>
      </c>
      <c r="H72" s="3" t="s">
        <v>201</v>
      </c>
      <c r="I72" s="69" t="s">
        <v>201</v>
      </c>
      <c r="J72" s="69" t="s">
        <v>125</v>
      </c>
      <c r="K72" s="94" t="s">
        <v>124</v>
      </c>
      <c r="L72" s="94" t="s">
        <v>124</v>
      </c>
      <c r="M72" s="94" t="s">
        <v>124</v>
      </c>
      <c r="N72" s="94" t="s">
        <v>124</v>
      </c>
      <c r="O72" s="214" t="s">
        <v>202</v>
      </c>
      <c r="P72" s="215"/>
      <c r="Q72" s="94" t="s">
        <v>125</v>
      </c>
    </row>
    <row r="73" spans="2:17" ht="30" x14ac:dyDescent="0.25">
      <c r="B73" s="2" t="s">
        <v>203</v>
      </c>
      <c r="C73" s="2" t="s">
        <v>199</v>
      </c>
      <c r="D73" s="70" t="s">
        <v>204</v>
      </c>
      <c r="E73" s="4">
        <v>108</v>
      </c>
      <c r="F73" s="3" t="s">
        <v>201</v>
      </c>
      <c r="G73" s="3" t="s">
        <v>124</v>
      </c>
      <c r="H73" s="3" t="s">
        <v>201</v>
      </c>
      <c r="I73" s="69" t="s">
        <v>201</v>
      </c>
      <c r="J73" s="69" t="s">
        <v>124</v>
      </c>
      <c r="K73" s="94" t="s">
        <v>125</v>
      </c>
      <c r="L73" s="94" t="s">
        <v>124</v>
      </c>
      <c r="M73" s="94" t="s">
        <v>124</v>
      </c>
      <c r="N73" s="94" t="s">
        <v>124</v>
      </c>
      <c r="O73" s="214" t="s">
        <v>205</v>
      </c>
      <c r="P73" s="215"/>
      <c r="Q73" s="94" t="s">
        <v>125</v>
      </c>
    </row>
    <row r="74" spans="2:17" ht="30" x14ac:dyDescent="0.25">
      <c r="B74" s="2" t="s">
        <v>206</v>
      </c>
      <c r="C74" s="2" t="s">
        <v>199</v>
      </c>
      <c r="D74" s="70" t="s">
        <v>207</v>
      </c>
      <c r="E74" s="4">
        <v>60</v>
      </c>
      <c r="F74" s="3" t="s">
        <v>201</v>
      </c>
      <c r="G74" s="3" t="s">
        <v>124</v>
      </c>
      <c r="H74" s="3" t="s">
        <v>201</v>
      </c>
      <c r="I74" s="69" t="s">
        <v>201</v>
      </c>
      <c r="J74" s="69" t="s">
        <v>125</v>
      </c>
      <c r="K74" s="94" t="s">
        <v>125</v>
      </c>
      <c r="L74" s="94" t="s">
        <v>124</v>
      </c>
      <c r="M74" s="94" t="s">
        <v>124</v>
      </c>
      <c r="N74" s="94" t="s">
        <v>124</v>
      </c>
      <c r="O74" s="214" t="s">
        <v>208</v>
      </c>
      <c r="P74" s="215"/>
      <c r="Q74" s="94" t="s">
        <v>125</v>
      </c>
    </row>
    <row r="75" spans="2:17" ht="30" x14ac:dyDescent="0.25">
      <c r="B75" s="2" t="s">
        <v>209</v>
      </c>
      <c r="C75" s="2" t="s">
        <v>199</v>
      </c>
      <c r="D75" s="70" t="s">
        <v>210</v>
      </c>
      <c r="E75" s="4">
        <v>51</v>
      </c>
      <c r="F75" s="3" t="s">
        <v>201</v>
      </c>
      <c r="G75" s="3"/>
      <c r="H75" s="3" t="s">
        <v>124</v>
      </c>
      <c r="I75" s="69" t="s">
        <v>201</v>
      </c>
      <c r="J75" s="69" t="s">
        <v>125</v>
      </c>
      <c r="K75" s="94" t="s">
        <v>125</v>
      </c>
      <c r="L75" s="94" t="s">
        <v>124</v>
      </c>
      <c r="M75" s="94" t="s">
        <v>124</v>
      </c>
      <c r="N75" s="94" t="s">
        <v>124</v>
      </c>
      <c r="O75" s="214" t="s">
        <v>211</v>
      </c>
      <c r="P75" s="215"/>
      <c r="Q75" s="94" t="s">
        <v>125</v>
      </c>
    </row>
    <row r="76" spans="2:17" ht="45" x14ac:dyDescent="0.25">
      <c r="B76" s="2" t="s">
        <v>212</v>
      </c>
      <c r="C76" s="2" t="s">
        <v>213</v>
      </c>
      <c r="D76" s="70" t="s">
        <v>214</v>
      </c>
      <c r="E76" s="4">
        <v>60</v>
      </c>
      <c r="F76" s="3" t="s">
        <v>201</v>
      </c>
      <c r="G76" s="3" t="s">
        <v>125</v>
      </c>
      <c r="H76" s="3"/>
      <c r="I76" s="69" t="s">
        <v>201</v>
      </c>
      <c r="J76" s="69" t="s">
        <v>125</v>
      </c>
      <c r="K76" s="94" t="s">
        <v>124</v>
      </c>
      <c r="L76" s="94" t="s">
        <v>124</v>
      </c>
      <c r="M76" s="94" t="s">
        <v>124</v>
      </c>
      <c r="N76" s="94" t="s">
        <v>124</v>
      </c>
      <c r="O76" s="214" t="s">
        <v>215</v>
      </c>
      <c r="P76" s="215"/>
      <c r="Q76" s="94" t="s">
        <v>125</v>
      </c>
    </row>
    <row r="77" spans="2:17" ht="30" x14ac:dyDescent="0.25">
      <c r="B77" s="2" t="s">
        <v>216</v>
      </c>
      <c r="C77" s="2" t="s">
        <v>199</v>
      </c>
      <c r="D77" s="70" t="s">
        <v>217</v>
      </c>
      <c r="E77" s="4">
        <v>60</v>
      </c>
      <c r="F77" s="3" t="s">
        <v>201</v>
      </c>
      <c r="G77" s="3" t="s">
        <v>125</v>
      </c>
      <c r="H77" s="3" t="s">
        <v>201</v>
      </c>
      <c r="I77" s="69" t="s">
        <v>201</v>
      </c>
      <c r="J77" s="69" t="s">
        <v>124</v>
      </c>
      <c r="K77" s="94" t="s">
        <v>125</v>
      </c>
      <c r="L77" s="94" t="s">
        <v>125</v>
      </c>
      <c r="M77" s="94" t="s">
        <v>124</v>
      </c>
      <c r="N77" s="94" t="s">
        <v>124</v>
      </c>
      <c r="O77" s="214" t="s">
        <v>218</v>
      </c>
      <c r="P77" s="215"/>
      <c r="Q77" s="94" t="s">
        <v>125</v>
      </c>
    </row>
    <row r="78" spans="2:17" ht="30" x14ac:dyDescent="0.25">
      <c r="B78" s="2" t="s">
        <v>219</v>
      </c>
      <c r="C78" s="2" t="s">
        <v>199</v>
      </c>
      <c r="D78" s="70" t="s">
        <v>220</v>
      </c>
      <c r="E78" s="4">
        <v>40</v>
      </c>
      <c r="F78" s="3" t="s">
        <v>201</v>
      </c>
      <c r="G78" s="3" t="s">
        <v>124</v>
      </c>
      <c r="H78" s="3" t="s">
        <v>201</v>
      </c>
      <c r="I78" s="69" t="s">
        <v>201</v>
      </c>
      <c r="J78" s="69" t="s">
        <v>124</v>
      </c>
      <c r="K78" s="94" t="s">
        <v>125</v>
      </c>
      <c r="L78" s="94" t="s">
        <v>124</v>
      </c>
      <c r="M78" s="94" t="s">
        <v>124</v>
      </c>
      <c r="N78" s="94" t="s">
        <v>124</v>
      </c>
      <c r="O78" s="214" t="s">
        <v>221</v>
      </c>
      <c r="P78" s="215"/>
      <c r="Q78" s="94" t="s">
        <v>125</v>
      </c>
    </row>
    <row r="79" spans="2:17" ht="30" x14ac:dyDescent="0.25">
      <c r="B79" s="2" t="s">
        <v>222</v>
      </c>
      <c r="C79" s="2" t="s">
        <v>213</v>
      </c>
      <c r="D79" s="70" t="s">
        <v>223</v>
      </c>
      <c r="E79" s="4">
        <v>140</v>
      </c>
      <c r="F79" s="3" t="s">
        <v>201</v>
      </c>
      <c r="G79" s="3" t="s">
        <v>201</v>
      </c>
      <c r="H79" s="3" t="s">
        <v>124</v>
      </c>
      <c r="I79" s="69" t="s">
        <v>201</v>
      </c>
      <c r="J79" s="69" t="s">
        <v>124</v>
      </c>
      <c r="K79" s="94" t="s">
        <v>124</v>
      </c>
      <c r="L79" s="94" t="s">
        <v>124</v>
      </c>
      <c r="M79" s="94" t="s">
        <v>124</v>
      </c>
      <c r="N79" s="94" t="s">
        <v>124</v>
      </c>
      <c r="O79" s="214" t="s">
        <v>68</v>
      </c>
      <c r="P79" s="215"/>
      <c r="Q79" s="94" t="s">
        <v>124</v>
      </c>
    </row>
    <row r="80" spans="2:17" ht="30" x14ac:dyDescent="0.25">
      <c r="B80" s="2" t="s">
        <v>224</v>
      </c>
      <c r="C80" s="2" t="s">
        <v>213</v>
      </c>
      <c r="D80" s="70" t="s">
        <v>225</v>
      </c>
      <c r="E80" s="4">
        <v>80</v>
      </c>
      <c r="F80" s="3" t="s">
        <v>201</v>
      </c>
      <c r="G80" s="3" t="s">
        <v>125</v>
      </c>
      <c r="H80" s="3" t="s">
        <v>125</v>
      </c>
      <c r="I80" s="69" t="s">
        <v>201</v>
      </c>
      <c r="J80" s="69" t="s">
        <v>125</v>
      </c>
      <c r="K80" s="94" t="s">
        <v>125</v>
      </c>
      <c r="L80" s="94" t="s">
        <v>124</v>
      </c>
      <c r="M80" s="94" t="s">
        <v>124</v>
      </c>
      <c r="N80" s="94" t="s">
        <v>124</v>
      </c>
      <c r="O80" s="214" t="s">
        <v>221</v>
      </c>
      <c r="P80" s="215"/>
      <c r="Q80" s="94" t="s">
        <v>125</v>
      </c>
    </row>
    <row r="81" spans="2:17" x14ac:dyDescent="0.25">
      <c r="B81" s="2"/>
      <c r="C81" s="2"/>
      <c r="D81" s="4"/>
      <c r="E81" s="4"/>
      <c r="F81" s="3"/>
      <c r="G81" s="3"/>
      <c r="H81" s="3"/>
      <c r="I81" s="69"/>
      <c r="J81" s="69"/>
      <c r="K81" s="94"/>
      <c r="L81" s="94"/>
      <c r="M81" s="94"/>
      <c r="N81" s="94"/>
      <c r="O81" s="214"/>
      <c r="P81" s="215"/>
      <c r="Q81" s="94"/>
    </row>
    <row r="82" spans="2:17" x14ac:dyDescent="0.25">
      <c r="B82" s="94"/>
      <c r="C82" s="94"/>
      <c r="D82" s="94"/>
      <c r="E82" s="94"/>
      <c r="F82" s="94"/>
      <c r="G82" s="94"/>
      <c r="H82" s="94"/>
      <c r="I82" s="94"/>
      <c r="J82" s="94"/>
      <c r="K82" s="94"/>
      <c r="L82" s="94"/>
      <c r="M82" s="94"/>
      <c r="N82" s="94"/>
      <c r="O82" s="214"/>
      <c r="P82" s="215"/>
      <c r="Q82" s="94"/>
    </row>
    <row r="83" spans="2:17" x14ac:dyDescent="0.25">
      <c r="B83" s="6" t="s">
        <v>1</v>
      </c>
    </row>
    <row r="84" spans="2:17" x14ac:dyDescent="0.25">
      <c r="B84" s="6" t="s">
        <v>37</v>
      </c>
    </row>
    <row r="85" spans="2:17" x14ac:dyDescent="0.25">
      <c r="B85" s="6" t="s">
        <v>61</v>
      </c>
    </row>
    <row r="87" spans="2:17" ht="15.75" thickBot="1" x14ac:dyDescent="0.3"/>
    <row r="88" spans="2:17" ht="27" thickBot="1" x14ac:dyDescent="0.3">
      <c r="B88" s="203" t="s">
        <v>38</v>
      </c>
      <c r="C88" s="204"/>
      <c r="D88" s="204"/>
      <c r="E88" s="204"/>
      <c r="F88" s="204"/>
      <c r="G88" s="204"/>
      <c r="H88" s="204"/>
      <c r="I88" s="204"/>
      <c r="J88" s="204"/>
      <c r="K88" s="204"/>
      <c r="L88" s="204"/>
      <c r="M88" s="204"/>
      <c r="N88" s="205"/>
    </row>
    <row r="93" spans="2:17" ht="76.5" customHeight="1" x14ac:dyDescent="0.25">
      <c r="B93" s="93" t="s">
        <v>0</v>
      </c>
      <c r="C93" s="93" t="s">
        <v>39</v>
      </c>
      <c r="D93" s="93" t="s">
        <v>40</v>
      </c>
      <c r="E93" s="93" t="s">
        <v>105</v>
      </c>
      <c r="F93" s="93" t="s">
        <v>107</v>
      </c>
      <c r="G93" s="93" t="s">
        <v>108</v>
      </c>
      <c r="H93" s="93" t="s">
        <v>109</v>
      </c>
      <c r="I93" s="93" t="s">
        <v>106</v>
      </c>
      <c r="J93" s="209" t="s">
        <v>110</v>
      </c>
      <c r="K93" s="210"/>
      <c r="L93" s="211"/>
      <c r="M93" s="93" t="s">
        <v>111</v>
      </c>
      <c r="N93" s="93" t="s">
        <v>41</v>
      </c>
      <c r="O93" s="93" t="s">
        <v>253</v>
      </c>
      <c r="P93" s="209" t="s">
        <v>3</v>
      </c>
      <c r="Q93" s="211"/>
    </row>
    <row r="94" spans="2:17" ht="120" x14ac:dyDescent="0.25">
      <c r="B94" s="153" t="s">
        <v>43</v>
      </c>
      <c r="C94" s="143"/>
      <c r="D94" s="153" t="s">
        <v>226</v>
      </c>
      <c r="E94" s="153">
        <v>24392408</v>
      </c>
      <c r="F94" s="2" t="s">
        <v>227</v>
      </c>
      <c r="G94" s="2" t="s">
        <v>228</v>
      </c>
      <c r="H94" s="154">
        <v>35226</v>
      </c>
      <c r="I94" s="4" t="s">
        <v>201</v>
      </c>
      <c r="J94" s="1" t="s">
        <v>229</v>
      </c>
      <c r="K94" s="70" t="s">
        <v>230</v>
      </c>
      <c r="L94" s="69" t="s">
        <v>43</v>
      </c>
      <c r="M94" s="94" t="s">
        <v>124</v>
      </c>
      <c r="N94" s="94" t="s">
        <v>124</v>
      </c>
      <c r="O94" s="94" t="s">
        <v>124</v>
      </c>
      <c r="P94" s="194" t="s">
        <v>68</v>
      </c>
      <c r="Q94" s="194"/>
    </row>
    <row r="95" spans="2:17" ht="30" x14ac:dyDescent="0.25">
      <c r="B95" s="153" t="s">
        <v>43</v>
      </c>
      <c r="C95" s="143"/>
      <c r="D95" s="153" t="s">
        <v>266</v>
      </c>
      <c r="E95" s="153">
        <v>1007353855</v>
      </c>
      <c r="F95" s="2" t="s">
        <v>267</v>
      </c>
      <c r="G95" s="2" t="s">
        <v>248</v>
      </c>
      <c r="H95" s="154">
        <v>41263</v>
      </c>
      <c r="I95" s="4" t="s">
        <v>125</v>
      </c>
      <c r="J95" s="1" t="s">
        <v>229</v>
      </c>
      <c r="K95" s="70" t="s">
        <v>269</v>
      </c>
      <c r="L95" s="69" t="s">
        <v>268</v>
      </c>
      <c r="M95" s="94" t="s">
        <v>124</v>
      </c>
      <c r="N95" s="94" t="s">
        <v>124</v>
      </c>
      <c r="O95" s="94" t="s">
        <v>124</v>
      </c>
      <c r="P95" s="214" t="s">
        <v>68</v>
      </c>
      <c r="Q95" s="215"/>
    </row>
    <row r="96" spans="2:17" ht="120" x14ac:dyDescent="0.25">
      <c r="B96" s="153" t="s">
        <v>43</v>
      </c>
      <c r="C96" s="143"/>
      <c r="D96" s="155" t="s">
        <v>231</v>
      </c>
      <c r="E96" s="153">
        <v>25248213</v>
      </c>
      <c r="F96" s="2" t="s">
        <v>232</v>
      </c>
      <c r="G96" s="143" t="s">
        <v>233</v>
      </c>
      <c r="H96" s="143" t="s">
        <v>234</v>
      </c>
      <c r="I96" s="4" t="s">
        <v>201</v>
      </c>
      <c r="J96" s="1" t="s">
        <v>229</v>
      </c>
      <c r="K96" s="70" t="s">
        <v>235</v>
      </c>
      <c r="L96" s="69" t="s">
        <v>43</v>
      </c>
      <c r="M96" s="94" t="s">
        <v>124</v>
      </c>
      <c r="N96" s="94" t="s">
        <v>124</v>
      </c>
      <c r="O96" s="94" t="s">
        <v>124</v>
      </c>
      <c r="P96" s="214" t="s">
        <v>68</v>
      </c>
      <c r="Q96" s="215"/>
    </row>
    <row r="97" spans="2:17" ht="120" x14ac:dyDescent="0.25">
      <c r="B97" s="153" t="s">
        <v>43</v>
      </c>
      <c r="C97" s="143"/>
      <c r="D97" s="153" t="s">
        <v>236</v>
      </c>
      <c r="E97" s="153">
        <v>42161178</v>
      </c>
      <c r="F97" s="2" t="s">
        <v>237</v>
      </c>
      <c r="G97" s="2" t="s">
        <v>238</v>
      </c>
      <c r="H97" s="154">
        <v>39507</v>
      </c>
      <c r="I97" s="4" t="s">
        <v>124</v>
      </c>
      <c r="J97" s="1" t="s">
        <v>229</v>
      </c>
      <c r="K97" s="70" t="s">
        <v>239</v>
      </c>
      <c r="L97" s="69" t="s">
        <v>43</v>
      </c>
      <c r="M97" s="94" t="s">
        <v>124</v>
      </c>
      <c r="N97" s="94" t="s">
        <v>124</v>
      </c>
      <c r="O97" s="94" t="s">
        <v>124</v>
      </c>
      <c r="P97" s="214" t="s">
        <v>68</v>
      </c>
      <c r="Q97" s="215"/>
    </row>
    <row r="98" spans="2:17" ht="30" x14ac:dyDescent="0.25">
      <c r="B98" s="153" t="s">
        <v>240</v>
      </c>
      <c r="C98" s="143"/>
      <c r="D98" s="155" t="s">
        <v>241</v>
      </c>
      <c r="E98" s="153">
        <v>24343697</v>
      </c>
      <c r="F98" s="2" t="s">
        <v>237</v>
      </c>
      <c r="G98" s="2" t="s">
        <v>242</v>
      </c>
      <c r="H98" s="154">
        <v>41201</v>
      </c>
      <c r="I98" s="4" t="s">
        <v>124</v>
      </c>
      <c r="J98" s="1" t="s">
        <v>229</v>
      </c>
      <c r="K98" s="70" t="s">
        <v>243</v>
      </c>
      <c r="L98" s="69" t="s">
        <v>240</v>
      </c>
      <c r="M98" s="94" t="s">
        <v>124</v>
      </c>
      <c r="N98" s="94" t="s">
        <v>124</v>
      </c>
      <c r="O98" s="94" t="s">
        <v>124</v>
      </c>
      <c r="P98" s="214" t="s">
        <v>68</v>
      </c>
      <c r="Q98" s="215"/>
    </row>
    <row r="99" spans="2:17" ht="75" x14ac:dyDescent="0.25">
      <c r="B99" s="153" t="s">
        <v>240</v>
      </c>
      <c r="C99" s="143"/>
      <c r="D99" s="153" t="s">
        <v>244</v>
      </c>
      <c r="E99" s="153">
        <v>42153031</v>
      </c>
      <c r="F99" s="2" t="s">
        <v>237</v>
      </c>
      <c r="G99" s="2" t="s">
        <v>238</v>
      </c>
      <c r="H99" s="154">
        <v>38576</v>
      </c>
      <c r="I99" s="4" t="s">
        <v>125</v>
      </c>
      <c r="J99" s="1" t="s">
        <v>229</v>
      </c>
      <c r="K99" s="70" t="s">
        <v>245</v>
      </c>
      <c r="L99" s="69" t="s">
        <v>240</v>
      </c>
      <c r="M99" s="94" t="s">
        <v>124</v>
      </c>
      <c r="N99" s="94" t="s">
        <v>252</v>
      </c>
      <c r="O99" s="94" t="s">
        <v>124</v>
      </c>
      <c r="P99" s="214" t="s">
        <v>68</v>
      </c>
      <c r="Q99" s="215"/>
    </row>
    <row r="100" spans="2:17" ht="60.75" customHeight="1" x14ac:dyDescent="0.25">
      <c r="B100" s="153" t="s">
        <v>240</v>
      </c>
      <c r="C100" s="143"/>
      <c r="D100" s="155" t="s">
        <v>246</v>
      </c>
      <c r="E100" s="153">
        <v>30384148</v>
      </c>
      <c r="F100" s="2" t="s">
        <v>247</v>
      </c>
      <c r="G100" s="2" t="s">
        <v>248</v>
      </c>
      <c r="H100" s="154">
        <v>37834</v>
      </c>
      <c r="I100" s="4" t="s">
        <v>201</v>
      </c>
      <c r="J100" s="1" t="s">
        <v>229</v>
      </c>
      <c r="K100" s="70" t="s">
        <v>249</v>
      </c>
      <c r="L100" s="69" t="s">
        <v>240</v>
      </c>
      <c r="M100" s="94" t="s">
        <v>124</v>
      </c>
      <c r="N100" s="94" t="s">
        <v>124</v>
      </c>
      <c r="O100" s="94" t="s">
        <v>124</v>
      </c>
      <c r="P100" s="214" t="s">
        <v>68</v>
      </c>
      <c r="Q100" s="215"/>
    </row>
    <row r="101" spans="2:17" ht="60" x14ac:dyDescent="0.25">
      <c r="B101" s="153" t="s">
        <v>240</v>
      </c>
      <c r="C101" s="143"/>
      <c r="D101" s="153" t="s">
        <v>260</v>
      </c>
      <c r="E101" s="153">
        <v>1054920681</v>
      </c>
      <c r="F101" s="2" t="s">
        <v>262</v>
      </c>
      <c r="G101" s="2" t="s">
        <v>261</v>
      </c>
      <c r="H101" s="154" t="s">
        <v>263</v>
      </c>
      <c r="I101" s="4" t="s">
        <v>201</v>
      </c>
      <c r="J101" s="143" t="s">
        <v>264</v>
      </c>
      <c r="K101" s="143" t="s">
        <v>265</v>
      </c>
      <c r="L101" s="70" t="s">
        <v>240</v>
      </c>
      <c r="M101" s="94" t="s">
        <v>124</v>
      </c>
      <c r="N101" s="94" t="s">
        <v>252</v>
      </c>
      <c r="O101" s="94" t="s">
        <v>124</v>
      </c>
      <c r="P101" s="216" t="s">
        <v>68</v>
      </c>
      <c r="Q101" s="217"/>
    </row>
    <row r="103" spans="2:17" ht="15.75" thickBot="1" x14ac:dyDescent="0.3"/>
    <row r="104" spans="2:17" ht="27" thickBot="1" x14ac:dyDescent="0.3">
      <c r="B104" s="203" t="s">
        <v>45</v>
      </c>
      <c r="C104" s="204"/>
      <c r="D104" s="204"/>
      <c r="E104" s="204"/>
      <c r="F104" s="204"/>
      <c r="G104" s="204"/>
      <c r="H104" s="204"/>
      <c r="I104" s="204"/>
      <c r="J104" s="204"/>
      <c r="K104" s="204"/>
      <c r="L104" s="204"/>
      <c r="M104" s="204"/>
      <c r="N104" s="205"/>
    </row>
    <row r="107" spans="2:17" ht="46.15" customHeight="1" x14ac:dyDescent="0.25">
      <c r="B107" s="49" t="s">
        <v>33</v>
      </c>
      <c r="C107" s="49" t="s">
        <v>46</v>
      </c>
      <c r="D107" s="209" t="s">
        <v>3</v>
      </c>
      <c r="E107" s="211"/>
    </row>
    <row r="108" spans="2:17" ht="46.9" customHeight="1" x14ac:dyDescent="0.25">
      <c r="B108" s="50" t="s">
        <v>112</v>
      </c>
      <c r="C108" s="94" t="s">
        <v>124</v>
      </c>
      <c r="D108" s="194"/>
      <c r="E108" s="194"/>
    </row>
    <row r="111" spans="2:17" ht="26.25" x14ac:dyDescent="0.25">
      <c r="B111" s="201" t="s">
        <v>63</v>
      </c>
      <c r="C111" s="202"/>
      <c r="D111" s="202"/>
      <c r="E111" s="202"/>
      <c r="F111" s="202"/>
      <c r="G111" s="202"/>
      <c r="H111" s="202"/>
      <c r="I111" s="202"/>
      <c r="J111" s="202"/>
      <c r="K111" s="202"/>
      <c r="L111" s="202"/>
      <c r="M111" s="202"/>
      <c r="N111" s="202"/>
      <c r="O111" s="202"/>
      <c r="P111" s="202"/>
    </row>
    <row r="113" spans="1:26" ht="15.75" thickBot="1" x14ac:dyDescent="0.3"/>
    <row r="114" spans="1:26" ht="27" thickBot="1" x14ac:dyDescent="0.3">
      <c r="B114" s="203" t="s">
        <v>53</v>
      </c>
      <c r="C114" s="204"/>
      <c r="D114" s="204"/>
      <c r="E114" s="204"/>
      <c r="F114" s="204"/>
      <c r="G114" s="204"/>
      <c r="H114" s="204"/>
      <c r="I114" s="204"/>
      <c r="J114" s="204"/>
      <c r="K114" s="204"/>
      <c r="L114" s="204"/>
      <c r="M114" s="204"/>
      <c r="N114" s="205"/>
    </row>
    <row r="116" spans="1:26" ht="15.75" thickBot="1" x14ac:dyDescent="0.3">
      <c r="M116" s="47"/>
      <c r="N116" s="47"/>
    </row>
    <row r="117" spans="1:26" s="80" customFormat="1" ht="109.5" customHeight="1" x14ac:dyDescent="0.25">
      <c r="B117" s="91" t="s">
        <v>133</v>
      </c>
      <c r="C117" s="91" t="s">
        <v>134</v>
      </c>
      <c r="D117" s="91" t="s">
        <v>135</v>
      </c>
      <c r="E117" s="91" t="s">
        <v>44</v>
      </c>
      <c r="F117" s="91" t="s">
        <v>22</v>
      </c>
      <c r="G117" s="91" t="s">
        <v>92</v>
      </c>
      <c r="H117" s="91" t="s">
        <v>17</v>
      </c>
      <c r="I117" s="91" t="s">
        <v>10</v>
      </c>
      <c r="J117" s="91" t="s">
        <v>31</v>
      </c>
      <c r="K117" s="91" t="s">
        <v>60</v>
      </c>
      <c r="L117" s="91" t="s">
        <v>20</v>
      </c>
      <c r="M117" s="76" t="s">
        <v>26</v>
      </c>
      <c r="N117" s="91" t="s">
        <v>136</v>
      </c>
      <c r="O117" s="91" t="s">
        <v>36</v>
      </c>
      <c r="P117" s="92" t="s">
        <v>11</v>
      </c>
      <c r="Q117" s="92" t="s">
        <v>19</v>
      </c>
    </row>
    <row r="118" spans="1:26" s="86" customFormat="1" ht="89.25" customHeight="1" x14ac:dyDescent="0.25">
      <c r="A118" s="38">
        <v>1</v>
      </c>
      <c r="B118" s="87" t="s">
        <v>196</v>
      </c>
      <c r="C118" s="88" t="s">
        <v>196</v>
      </c>
      <c r="D118" s="87" t="s">
        <v>197</v>
      </c>
      <c r="E118" s="82">
        <v>17201201.84</v>
      </c>
      <c r="F118" s="83" t="s">
        <v>124</v>
      </c>
      <c r="G118" s="125"/>
      <c r="H118" s="90">
        <v>41093</v>
      </c>
      <c r="I118" s="84">
        <v>41273</v>
      </c>
      <c r="J118" s="84"/>
      <c r="K118" s="75">
        <f>((I118-H118)/365)*12</f>
        <v>5.9178082191780819</v>
      </c>
      <c r="L118" s="84"/>
      <c r="M118" s="75">
        <v>1083</v>
      </c>
      <c r="O118" s="20">
        <v>2411108321</v>
      </c>
      <c r="P118" s="20" t="s">
        <v>250</v>
      </c>
      <c r="Q118" s="212" t="s">
        <v>259</v>
      </c>
      <c r="R118" s="85"/>
      <c r="S118" s="85"/>
      <c r="T118" s="85"/>
      <c r="U118" s="85"/>
      <c r="V118" s="85"/>
      <c r="W118" s="85"/>
      <c r="X118" s="85"/>
      <c r="Y118" s="85"/>
      <c r="Z118" s="85"/>
    </row>
    <row r="119" spans="1:26" s="86" customFormat="1" ht="109.5" customHeight="1" x14ac:dyDescent="0.25">
      <c r="A119" s="38">
        <f>+A118+1</f>
        <v>2</v>
      </c>
      <c r="B119" s="87" t="s">
        <v>196</v>
      </c>
      <c r="C119" s="88" t="s">
        <v>196</v>
      </c>
      <c r="D119" s="87" t="s">
        <v>197</v>
      </c>
      <c r="E119" s="82">
        <v>17201202.960000001</v>
      </c>
      <c r="F119" s="83" t="s">
        <v>124</v>
      </c>
      <c r="G119" s="83"/>
      <c r="H119" s="90">
        <v>41190</v>
      </c>
      <c r="I119" s="84">
        <v>41273</v>
      </c>
      <c r="J119" s="84"/>
      <c r="K119" s="75">
        <f>((I119-H119)/365)*12</f>
        <v>2.7287671232876711</v>
      </c>
      <c r="L119" s="84"/>
      <c r="M119" s="75">
        <v>1650</v>
      </c>
      <c r="N119" s="75"/>
      <c r="O119" s="20">
        <v>861037650</v>
      </c>
      <c r="P119" s="20" t="s">
        <v>251</v>
      </c>
      <c r="Q119" s="213"/>
      <c r="R119" s="85"/>
      <c r="S119" s="85"/>
      <c r="T119" s="85"/>
      <c r="U119" s="85"/>
      <c r="V119" s="85"/>
      <c r="W119" s="85"/>
      <c r="X119" s="85"/>
      <c r="Y119" s="85"/>
      <c r="Z119" s="85"/>
    </row>
    <row r="120" spans="1:26" s="86" customFormat="1" x14ac:dyDescent="0.25">
      <c r="A120" s="38">
        <f t="shared" ref="A120:A125" si="2">+A119+1</f>
        <v>3</v>
      </c>
      <c r="B120" s="87"/>
      <c r="C120" s="88"/>
      <c r="D120" s="87"/>
      <c r="E120" s="82"/>
      <c r="F120" s="83"/>
      <c r="G120" s="83"/>
      <c r="H120" s="83"/>
      <c r="I120" s="84"/>
      <c r="J120" s="84"/>
      <c r="K120" s="84"/>
      <c r="L120" s="84"/>
      <c r="M120" s="75"/>
      <c r="N120" s="75"/>
      <c r="O120" s="20"/>
      <c r="P120" s="20"/>
      <c r="Q120" s="126"/>
      <c r="R120" s="85"/>
      <c r="S120" s="85"/>
      <c r="T120" s="85"/>
      <c r="U120" s="85"/>
      <c r="V120" s="85"/>
      <c r="W120" s="85"/>
      <c r="X120" s="85"/>
      <c r="Y120" s="85"/>
      <c r="Z120" s="85"/>
    </row>
    <row r="121" spans="1:26" s="86" customFormat="1" x14ac:dyDescent="0.25">
      <c r="A121" s="38">
        <f t="shared" si="2"/>
        <v>4</v>
      </c>
      <c r="B121" s="87"/>
      <c r="C121" s="88"/>
      <c r="D121" s="87"/>
      <c r="E121" s="82"/>
      <c r="F121" s="83"/>
      <c r="G121" s="83"/>
      <c r="H121" s="83"/>
      <c r="I121" s="84"/>
      <c r="J121" s="84"/>
      <c r="K121" s="84"/>
      <c r="L121" s="84"/>
      <c r="M121" s="75"/>
      <c r="N121" s="75"/>
      <c r="O121" s="20"/>
      <c r="P121" s="20"/>
      <c r="Q121" s="126"/>
      <c r="R121" s="85"/>
      <c r="S121" s="85"/>
      <c r="T121" s="85"/>
      <c r="U121" s="85"/>
      <c r="V121" s="85"/>
      <c r="W121" s="85"/>
      <c r="X121" s="85"/>
      <c r="Y121" s="85"/>
      <c r="Z121" s="85"/>
    </row>
    <row r="122" spans="1:26" s="86" customFormat="1" x14ac:dyDescent="0.25">
      <c r="A122" s="38">
        <f t="shared" si="2"/>
        <v>5</v>
      </c>
      <c r="B122" s="87"/>
      <c r="C122" s="88"/>
      <c r="D122" s="87"/>
      <c r="E122" s="82"/>
      <c r="F122" s="83"/>
      <c r="G122" s="83"/>
      <c r="H122" s="83"/>
      <c r="I122" s="84"/>
      <c r="J122" s="84"/>
      <c r="K122" s="84"/>
      <c r="L122" s="84"/>
      <c r="M122" s="75"/>
      <c r="N122" s="75"/>
      <c r="O122" s="20"/>
      <c r="P122" s="20"/>
      <c r="Q122" s="126"/>
      <c r="R122" s="85"/>
      <c r="S122" s="85"/>
      <c r="T122" s="85"/>
      <c r="U122" s="85"/>
      <c r="V122" s="85"/>
      <c r="W122" s="85"/>
      <c r="X122" s="85"/>
      <c r="Y122" s="85"/>
      <c r="Z122" s="85"/>
    </row>
    <row r="123" spans="1:26" s="86" customFormat="1" x14ac:dyDescent="0.25">
      <c r="A123" s="38">
        <f t="shared" si="2"/>
        <v>6</v>
      </c>
      <c r="B123" s="87"/>
      <c r="C123" s="88"/>
      <c r="D123" s="87"/>
      <c r="E123" s="82"/>
      <c r="F123" s="83"/>
      <c r="G123" s="83"/>
      <c r="H123" s="83"/>
      <c r="I123" s="84"/>
      <c r="J123" s="84"/>
      <c r="K123" s="84"/>
      <c r="L123" s="84"/>
      <c r="M123" s="75"/>
      <c r="N123" s="75"/>
      <c r="O123" s="20"/>
      <c r="P123" s="20"/>
      <c r="Q123" s="126"/>
      <c r="R123" s="85"/>
      <c r="S123" s="85"/>
      <c r="T123" s="85"/>
      <c r="U123" s="85"/>
      <c r="V123" s="85"/>
      <c r="W123" s="85"/>
      <c r="X123" s="85"/>
      <c r="Y123" s="85"/>
      <c r="Z123" s="85"/>
    </row>
    <row r="124" spans="1:26" s="86" customFormat="1" x14ac:dyDescent="0.25">
      <c r="A124" s="38">
        <f t="shared" si="2"/>
        <v>7</v>
      </c>
      <c r="B124" s="87"/>
      <c r="C124" s="88"/>
      <c r="D124" s="87"/>
      <c r="E124" s="82"/>
      <c r="F124" s="83"/>
      <c r="G124" s="83"/>
      <c r="H124" s="83"/>
      <c r="I124" s="84"/>
      <c r="J124" s="84"/>
      <c r="K124" s="84"/>
      <c r="L124" s="84"/>
      <c r="M124" s="75"/>
      <c r="N124" s="75"/>
      <c r="O124" s="20"/>
      <c r="P124" s="20"/>
      <c r="Q124" s="126"/>
      <c r="R124" s="85"/>
      <c r="S124" s="85"/>
      <c r="T124" s="85"/>
      <c r="U124" s="85"/>
      <c r="V124" s="85"/>
      <c r="W124" s="85"/>
      <c r="X124" s="85"/>
      <c r="Y124" s="85"/>
      <c r="Z124" s="85"/>
    </row>
    <row r="125" spans="1:26" s="86" customFormat="1" x14ac:dyDescent="0.25">
      <c r="A125" s="38">
        <f t="shared" si="2"/>
        <v>8</v>
      </c>
      <c r="B125" s="87"/>
      <c r="C125" s="88"/>
      <c r="D125" s="87"/>
      <c r="E125" s="82"/>
      <c r="F125" s="83"/>
      <c r="G125" s="83"/>
      <c r="H125" s="83"/>
      <c r="I125" s="84"/>
      <c r="J125" s="84"/>
      <c r="K125" s="84"/>
      <c r="L125" s="84"/>
      <c r="M125" s="75"/>
      <c r="N125" s="75"/>
      <c r="O125" s="20"/>
      <c r="P125" s="20"/>
      <c r="Q125" s="126"/>
      <c r="R125" s="85"/>
      <c r="S125" s="85"/>
      <c r="T125" s="85"/>
      <c r="U125" s="85"/>
      <c r="V125" s="85"/>
      <c r="W125" s="85"/>
      <c r="X125" s="85"/>
      <c r="Y125" s="85"/>
      <c r="Z125" s="85"/>
    </row>
    <row r="126" spans="1:26" s="86" customFormat="1" x14ac:dyDescent="0.25">
      <c r="A126" s="38"/>
      <c r="B126" s="39" t="s">
        <v>16</v>
      </c>
      <c r="C126" s="88"/>
      <c r="D126" s="87"/>
      <c r="E126" s="82"/>
      <c r="F126" s="83"/>
      <c r="G126" s="83"/>
      <c r="H126" s="83"/>
      <c r="I126" s="84"/>
      <c r="J126" s="84"/>
      <c r="K126" s="89">
        <f t="shared" ref="K126" si="3">SUM(K118:K125)</f>
        <v>8.6465753424657521</v>
      </c>
      <c r="L126" s="89">
        <f t="shared" ref="L126:N126" si="4">SUM(L118:L125)</f>
        <v>0</v>
      </c>
      <c r="M126" s="124">
        <f>SUM(M118:M125)</f>
        <v>2733</v>
      </c>
      <c r="N126" s="89">
        <f t="shared" si="4"/>
        <v>0</v>
      </c>
      <c r="O126" s="20"/>
      <c r="P126" s="20"/>
      <c r="Q126" s="127"/>
    </row>
    <row r="127" spans="1:26" x14ac:dyDescent="0.25">
      <c r="B127" s="21"/>
      <c r="C127" s="21"/>
      <c r="D127" s="21"/>
      <c r="E127" s="22"/>
      <c r="F127" s="21"/>
      <c r="G127" s="21"/>
      <c r="H127" s="21"/>
      <c r="I127" s="21"/>
      <c r="J127" s="21"/>
      <c r="K127" s="21"/>
      <c r="L127" s="21"/>
      <c r="M127" s="21"/>
      <c r="N127" s="21"/>
      <c r="O127" s="21"/>
      <c r="P127" s="21"/>
    </row>
    <row r="128" spans="1:26" ht="18.75" x14ac:dyDescent="0.25">
      <c r="B128" s="43" t="s">
        <v>32</v>
      </c>
      <c r="C128" s="53">
        <f>+K126</f>
        <v>8.6465753424657521</v>
      </c>
      <c r="H128" s="23"/>
      <c r="I128" s="23"/>
      <c r="J128" s="23"/>
      <c r="K128" s="23"/>
      <c r="L128" s="23"/>
      <c r="M128" s="23"/>
      <c r="N128" s="21"/>
      <c r="O128" s="21"/>
      <c r="P128" s="21"/>
    </row>
    <row r="130" spans="2:17" ht="15.75" thickBot="1" x14ac:dyDescent="0.3"/>
    <row r="131" spans="2:17" ht="37.15" customHeight="1" thickBot="1" x14ac:dyDescent="0.3">
      <c r="B131" s="55" t="s">
        <v>48</v>
      </c>
      <c r="C131" s="56" t="s">
        <v>49</v>
      </c>
      <c r="D131" s="55" t="s">
        <v>50</v>
      </c>
      <c r="E131" s="56" t="s">
        <v>54</v>
      </c>
    </row>
    <row r="132" spans="2:17" ht="41.45" customHeight="1" x14ac:dyDescent="0.25">
      <c r="B132" s="48" t="s">
        <v>113</v>
      </c>
      <c r="C132" s="51">
        <v>20</v>
      </c>
      <c r="D132" s="51">
        <v>20</v>
      </c>
      <c r="E132" s="206">
        <f>+D132+D133+D134</f>
        <v>20</v>
      </c>
    </row>
    <row r="133" spans="2:17" x14ac:dyDescent="0.25">
      <c r="B133" s="48" t="s">
        <v>114</v>
      </c>
      <c r="C133" s="41">
        <v>30</v>
      </c>
      <c r="D133" s="144">
        <v>0</v>
      </c>
      <c r="E133" s="207"/>
    </row>
    <row r="134" spans="2:17" ht="15.75" thickBot="1" x14ac:dyDescent="0.3">
      <c r="B134" s="48" t="s">
        <v>115</v>
      </c>
      <c r="C134" s="52">
        <v>40</v>
      </c>
      <c r="D134" s="52">
        <v>0</v>
      </c>
      <c r="E134" s="208"/>
    </row>
    <row r="136" spans="2:17" ht="15.75" thickBot="1" x14ac:dyDescent="0.3"/>
    <row r="137" spans="2:17" ht="27" thickBot="1" x14ac:dyDescent="0.3">
      <c r="B137" s="203" t="s">
        <v>51</v>
      </c>
      <c r="C137" s="204"/>
      <c r="D137" s="204"/>
      <c r="E137" s="204"/>
      <c r="F137" s="204"/>
      <c r="G137" s="204"/>
      <c r="H137" s="204"/>
      <c r="I137" s="204"/>
      <c r="J137" s="204"/>
      <c r="K137" s="204"/>
      <c r="L137" s="204"/>
      <c r="M137" s="204"/>
      <c r="N137" s="205"/>
    </row>
    <row r="139" spans="2:17" ht="76.5" customHeight="1" x14ac:dyDescent="0.25">
      <c r="B139" s="93" t="s">
        <v>0</v>
      </c>
      <c r="C139" s="93" t="s">
        <v>39</v>
      </c>
      <c r="D139" s="93" t="s">
        <v>40</v>
      </c>
      <c r="E139" s="93" t="s">
        <v>105</v>
      </c>
      <c r="F139" s="93" t="s">
        <v>107</v>
      </c>
      <c r="G139" s="93" t="s">
        <v>108</v>
      </c>
      <c r="H139" s="93" t="s">
        <v>109</v>
      </c>
      <c r="I139" s="93" t="s">
        <v>106</v>
      </c>
      <c r="J139" s="209" t="s">
        <v>110</v>
      </c>
      <c r="K139" s="210"/>
      <c r="L139" s="211"/>
      <c r="M139" s="93" t="s">
        <v>111</v>
      </c>
      <c r="N139" s="93" t="s">
        <v>41</v>
      </c>
      <c r="O139" s="93" t="s">
        <v>42</v>
      </c>
      <c r="P139" s="209" t="s">
        <v>3</v>
      </c>
      <c r="Q139" s="211"/>
    </row>
    <row r="140" spans="2:17" ht="60.75" customHeight="1" x14ac:dyDescent="0.25">
      <c r="B140" s="143" t="s">
        <v>119</v>
      </c>
      <c r="C140" s="143"/>
      <c r="D140" s="2"/>
      <c r="E140" s="2"/>
      <c r="F140" s="2"/>
      <c r="G140" s="2"/>
      <c r="H140" s="2"/>
      <c r="I140" s="4"/>
      <c r="J140" s="1"/>
      <c r="K140" s="70"/>
      <c r="L140" s="69"/>
      <c r="M140" s="94"/>
      <c r="N140" s="94"/>
      <c r="O140" s="94"/>
      <c r="P140" s="194"/>
      <c r="Q140" s="194"/>
    </row>
    <row r="141" spans="2:17" ht="60.75" customHeight="1" x14ac:dyDescent="0.25">
      <c r="B141" s="143" t="s">
        <v>120</v>
      </c>
      <c r="C141" s="143"/>
      <c r="D141" s="2"/>
      <c r="E141" s="2"/>
      <c r="F141" s="2"/>
      <c r="G141" s="2"/>
      <c r="H141" s="2"/>
      <c r="I141" s="4"/>
      <c r="J141" s="1"/>
      <c r="K141" s="70"/>
      <c r="L141" s="69"/>
      <c r="M141" s="94"/>
      <c r="N141" s="94"/>
      <c r="O141" s="94"/>
      <c r="P141" s="144"/>
      <c r="Q141" s="144"/>
    </row>
    <row r="142" spans="2:17" ht="33.6" customHeight="1" x14ac:dyDescent="0.25">
      <c r="B142" s="143" t="s">
        <v>121</v>
      </c>
      <c r="C142" s="143"/>
      <c r="D142" s="2"/>
      <c r="E142" s="2"/>
      <c r="F142" s="2"/>
      <c r="G142" s="2"/>
      <c r="H142" s="2"/>
      <c r="I142" s="4"/>
      <c r="J142" s="1"/>
      <c r="K142" s="69"/>
      <c r="L142" s="69"/>
      <c r="M142" s="94"/>
      <c r="N142" s="94"/>
      <c r="O142" s="94"/>
      <c r="P142" s="194"/>
      <c r="Q142" s="194"/>
    </row>
    <row r="145" spans="2:7" ht="15.75" thickBot="1" x14ac:dyDescent="0.3"/>
    <row r="146" spans="2:7" ht="54" customHeight="1" x14ac:dyDescent="0.25">
      <c r="B146" s="96" t="s">
        <v>33</v>
      </c>
      <c r="C146" s="96" t="s">
        <v>48</v>
      </c>
      <c r="D146" s="93" t="s">
        <v>49</v>
      </c>
      <c r="E146" s="96" t="s">
        <v>50</v>
      </c>
      <c r="F146" s="56" t="s">
        <v>55</v>
      </c>
      <c r="G146" s="66"/>
    </row>
    <row r="147" spans="2:7" ht="120.75" customHeight="1" x14ac:dyDescent="0.2">
      <c r="B147" s="195" t="s">
        <v>52</v>
      </c>
      <c r="C147" s="5" t="s">
        <v>116</v>
      </c>
      <c r="D147" s="144">
        <v>25</v>
      </c>
      <c r="E147" s="144"/>
      <c r="F147" s="196">
        <f>+E147+E148+E149</f>
        <v>0</v>
      </c>
      <c r="G147" s="67"/>
    </row>
    <row r="148" spans="2:7" ht="76.150000000000006" customHeight="1" x14ac:dyDescent="0.2">
      <c r="B148" s="195"/>
      <c r="C148" s="5" t="s">
        <v>117</v>
      </c>
      <c r="D148" s="54">
        <v>25</v>
      </c>
      <c r="E148" s="144"/>
      <c r="F148" s="197"/>
      <c r="G148" s="67"/>
    </row>
    <row r="149" spans="2:7" ht="69" customHeight="1" x14ac:dyDescent="0.2">
      <c r="B149" s="195"/>
      <c r="C149" s="5" t="s">
        <v>118</v>
      </c>
      <c r="D149" s="144">
        <v>10</v>
      </c>
      <c r="E149" s="144"/>
      <c r="F149" s="198"/>
      <c r="G149" s="67"/>
    </row>
    <row r="150" spans="2:7" x14ac:dyDescent="0.25">
      <c r="C150" s="77"/>
    </row>
    <row r="153" spans="2:7" x14ac:dyDescent="0.25">
      <c r="B153" s="95" t="s">
        <v>56</v>
      </c>
    </row>
    <row r="156" spans="2:7" x14ac:dyDescent="0.25">
      <c r="B156" s="97" t="s">
        <v>33</v>
      </c>
      <c r="C156" s="97" t="s">
        <v>57</v>
      </c>
      <c r="D156" s="96" t="s">
        <v>50</v>
      </c>
      <c r="E156" s="96" t="s">
        <v>16</v>
      </c>
    </row>
    <row r="157" spans="2:7" ht="28.5" x14ac:dyDescent="0.25">
      <c r="B157" s="78" t="s">
        <v>58</v>
      </c>
      <c r="C157" s="79">
        <v>40</v>
      </c>
      <c r="D157" s="144">
        <f>+E132</f>
        <v>20</v>
      </c>
      <c r="E157" s="199">
        <f>+D157+D158</f>
        <v>20</v>
      </c>
    </row>
    <row r="158" spans="2:7" ht="42.75" x14ac:dyDescent="0.25">
      <c r="B158" s="78" t="s">
        <v>59</v>
      </c>
      <c r="C158" s="79">
        <v>60</v>
      </c>
      <c r="D158" s="144">
        <f>+F147</f>
        <v>0</v>
      </c>
      <c r="E158" s="200"/>
    </row>
  </sheetData>
  <sheetProtection algorithmName="SHA-512" hashValue="knTWjX2c/jy9uGkSF3RZqDPytjw0TTsBx4Mm95Cg2PJJ+/rO3Pb8FfeyIYRGT84BX4A3aF2SKsNQCYEOpaNOtQ==" saltValue="1W5OMwiIG8ZyZfes3i6LuQ==" spinCount="100000" sheet="1" objects="1" scenarios="1"/>
  <mergeCells count="55">
    <mergeCell ref="B2:P2"/>
    <mergeCell ref="C32:D32"/>
    <mergeCell ref="E44:E45"/>
    <mergeCell ref="M49:N49"/>
    <mergeCell ref="B62:B63"/>
    <mergeCell ref="C62:C63"/>
    <mergeCell ref="D62:E62"/>
    <mergeCell ref="B4:P4"/>
    <mergeCell ref="B22:C22"/>
    <mergeCell ref="C6:N6"/>
    <mergeCell ref="C7:N7"/>
    <mergeCell ref="C8:N8"/>
    <mergeCell ref="C9:N9"/>
    <mergeCell ref="C10:E10"/>
    <mergeCell ref="B14:C21"/>
    <mergeCell ref="P96:Q96"/>
    <mergeCell ref="P97:Q97"/>
    <mergeCell ref="P98:Q98"/>
    <mergeCell ref="P99:Q99"/>
    <mergeCell ref="O74:P74"/>
    <mergeCell ref="O78:P78"/>
    <mergeCell ref="O79:P79"/>
    <mergeCell ref="O80:P80"/>
    <mergeCell ref="O81:P81"/>
    <mergeCell ref="O82:P82"/>
    <mergeCell ref="B88:N88"/>
    <mergeCell ref="J93:L93"/>
    <mergeCell ref="P93:Q93"/>
    <mergeCell ref="P94:Q94"/>
    <mergeCell ref="P95:Q95"/>
    <mergeCell ref="C66:N66"/>
    <mergeCell ref="B68:N68"/>
    <mergeCell ref="O75:P75"/>
    <mergeCell ref="O76:P76"/>
    <mergeCell ref="O77:P77"/>
    <mergeCell ref="O71:P71"/>
    <mergeCell ref="O72:P72"/>
    <mergeCell ref="O73:P73"/>
    <mergeCell ref="P100:Q100"/>
    <mergeCell ref="P101:Q101"/>
    <mergeCell ref="B104:N104"/>
    <mergeCell ref="D107:E107"/>
    <mergeCell ref="D108:E108"/>
    <mergeCell ref="B111:P111"/>
    <mergeCell ref="B114:N114"/>
    <mergeCell ref="E132:E134"/>
    <mergeCell ref="B137:N137"/>
    <mergeCell ref="J139:L139"/>
    <mergeCell ref="P139:Q139"/>
    <mergeCell ref="Q118:Q119"/>
    <mergeCell ref="P140:Q140"/>
    <mergeCell ref="P142:Q142"/>
    <mergeCell ref="B147:B149"/>
    <mergeCell ref="F147:F149"/>
    <mergeCell ref="E157:E158"/>
  </mergeCells>
  <dataValidations count="2">
    <dataValidation type="decimal" allowBlank="1" showInputMessage="1" showErrorMessage="1" sqref="WVH982900 WLL982900 C65396 IV65396 SR65396 ACN65396 AMJ65396 AWF65396 BGB65396 BPX65396 BZT65396 CJP65396 CTL65396 DDH65396 DND65396 DWZ65396 EGV65396 EQR65396 FAN65396 FKJ65396 FUF65396 GEB65396 GNX65396 GXT65396 HHP65396 HRL65396 IBH65396 ILD65396 IUZ65396 JEV65396 JOR65396 JYN65396 KIJ65396 KSF65396 LCB65396 LLX65396 LVT65396 MFP65396 MPL65396 MZH65396 NJD65396 NSZ65396 OCV65396 OMR65396 OWN65396 PGJ65396 PQF65396 QAB65396 QJX65396 QTT65396 RDP65396 RNL65396 RXH65396 SHD65396 SQZ65396 TAV65396 TKR65396 TUN65396 UEJ65396 UOF65396 UYB65396 VHX65396 VRT65396 WBP65396 WLL65396 WVH65396 C130932 IV130932 SR130932 ACN130932 AMJ130932 AWF130932 BGB130932 BPX130932 BZT130932 CJP130932 CTL130932 DDH130932 DND130932 DWZ130932 EGV130932 EQR130932 FAN130932 FKJ130932 FUF130932 GEB130932 GNX130932 GXT130932 HHP130932 HRL130932 IBH130932 ILD130932 IUZ130932 JEV130932 JOR130932 JYN130932 KIJ130932 KSF130932 LCB130932 LLX130932 LVT130932 MFP130932 MPL130932 MZH130932 NJD130932 NSZ130932 OCV130932 OMR130932 OWN130932 PGJ130932 PQF130932 QAB130932 QJX130932 QTT130932 RDP130932 RNL130932 RXH130932 SHD130932 SQZ130932 TAV130932 TKR130932 TUN130932 UEJ130932 UOF130932 UYB130932 VHX130932 VRT130932 WBP130932 WLL130932 WVH130932 C196468 IV196468 SR196468 ACN196468 AMJ196468 AWF196468 BGB196468 BPX196468 BZT196468 CJP196468 CTL196468 DDH196468 DND196468 DWZ196468 EGV196468 EQR196468 FAN196468 FKJ196468 FUF196468 GEB196468 GNX196468 GXT196468 HHP196468 HRL196468 IBH196468 ILD196468 IUZ196468 JEV196468 JOR196468 JYN196468 KIJ196468 KSF196468 LCB196468 LLX196468 LVT196468 MFP196468 MPL196468 MZH196468 NJD196468 NSZ196468 OCV196468 OMR196468 OWN196468 PGJ196468 PQF196468 QAB196468 QJX196468 QTT196468 RDP196468 RNL196468 RXH196468 SHD196468 SQZ196468 TAV196468 TKR196468 TUN196468 UEJ196468 UOF196468 UYB196468 VHX196468 VRT196468 WBP196468 WLL196468 WVH196468 C262004 IV262004 SR262004 ACN262004 AMJ262004 AWF262004 BGB262004 BPX262004 BZT262004 CJP262004 CTL262004 DDH262004 DND262004 DWZ262004 EGV262004 EQR262004 FAN262004 FKJ262004 FUF262004 GEB262004 GNX262004 GXT262004 HHP262004 HRL262004 IBH262004 ILD262004 IUZ262004 JEV262004 JOR262004 JYN262004 KIJ262004 KSF262004 LCB262004 LLX262004 LVT262004 MFP262004 MPL262004 MZH262004 NJD262004 NSZ262004 OCV262004 OMR262004 OWN262004 PGJ262004 PQF262004 QAB262004 QJX262004 QTT262004 RDP262004 RNL262004 RXH262004 SHD262004 SQZ262004 TAV262004 TKR262004 TUN262004 UEJ262004 UOF262004 UYB262004 VHX262004 VRT262004 WBP262004 WLL262004 WVH262004 C327540 IV327540 SR327540 ACN327540 AMJ327540 AWF327540 BGB327540 BPX327540 BZT327540 CJP327540 CTL327540 DDH327540 DND327540 DWZ327540 EGV327540 EQR327540 FAN327540 FKJ327540 FUF327540 GEB327540 GNX327540 GXT327540 HHP327540 HRL327540 IBH327540 ILD327540 IUZ327540 JEV327540 JOR327540 JYN327540 KIJ327540 KSF327540 LCB327540 LLX327540 LVT327540 MFP327540 MPL327540 MZH327540 NJD327540 NSZ327540 OCV327540 OMR327540 OWN327540 PGJ327540 PQF327540 QAB327540 QJX327540 QTT327540 RDP327540 RNL327540 RXH327540 SHD327540 SQZ327540 TAV327540 TKR327540 TUN327540 UEJ327540 UOF327540 UYB327540 VHX327540 VRT327540 WBP327540 WLL327540 WVH327540 C393076 IV393076 SR393076 ACN393076 AMJ393076 AWF393076 BGB393076 BPX393076 BZT393076 CJP393076 CTL393076 DDH393076 DND393076 DWZ393076 EGV393076 EQR393076 FAN393076 FKJ393076 FUF393076 GEB393076 GNX393076 GXT393076 HHP393076 HRL393076 IBH393076 ILD393076 IUZ393076 JEV393076 JOR393076 JYN393076 KIJ393076 KSF393076 LCB393076 LLX393076 LVT393076 MFP393076 MPL393076 MZH393076 NJD393076 NSZ393076 OCV393076 OMR393076 OWN393076 PGJ393076 PQF393076 QAB393076 QJX393076 QTT393076 RDP393076 RNL393076 RXH393076 SHD393076 SQZ393076 TAV393076 TKR393076 TUN393076 UEJ393076 UOF393076 UYB393076 VHX393076 VRT393076 WBP393076 WLL393076 WVH393076 C458612 IV458612 SR458612 ACN458612 AMJ458612 AWF458612 BGB458612 BPX458612 BZT458612 CJP458612 CTL458612 DDH458612 DND458612 DWZ458612 EGV458612 EQR458612 FAN458612 FKJ458612 FUF458612 GEB458612 GNX458612 GXT458612 HHP458612 HRL458612 IBH458612 ILD458612 IUZ458612 JEV458612 JOR458612 JYN458612 KIJ458612 KSF458612 LCB458612 LLX458612 LVT458612 MFP458612 MPL458612 MZH458612 NJD458612 NSZ458612 OCV458612 OMR458612 OWN458612 PGJ458612 PQF458612 QAB458612 QJX458612 QTT458612 RDP458612 RNL458612 RXH458612 SHD458612 SQZ458612 TAV458612 TKR458612 TUN458612 UEJ458612 UOF458612 UYB458612 VHX458612 VRT458612 WBP458612 WLL458612 WVH458612 C524148 IV524148 SR524148 ACN524148 AMJ524148 AWF524148 BGB524148 BPX524148 BZT524148 CJP524148 CTL524148 DDH524148 DND524148 DWZ524148 EGV524148 EQR524148 FAN524148 FKJ524148 FUF524148 GEB524148 GNX524148 GXT524148 HHP524148 HRL524148 IBH524148 ILD524148 IUZ524148 JEV524148 JOR524148 JYN524148 KIJ524148 KSF524148 LCB524148 LLX524148 LVT524148 MFP524148 MPL524148 MZH524148 NJD524148 NSZ524148 OCV524148 OMR524148 OWN524148 PGJ524148 PQF524148 QAB524148 QJX524148 QTT524148 RDP524148 RNL524148 RXH524148 SHD524148 SQZ524148 TAV524148 TKR524148 TUN524148 UEJ524148 UOF524148 UYB524148 VHX524148 VRT524148 WBP524148 WLL524148 WVH524148 C589684 IV589684 SR589684 ACN589684 AMJ589684 AWF589684 BGB589684 BPX589684 BZT589684 CJP589684 CTL589684 DDH589684 DND589684 DWZ589684 EGV589684 EQR589684 FAN589684 FKJ589684 FUF589684 GEB589684 GNX589684 GXT589684 HHP589684 HRL589684 IBH589684 ILD589684 IUZ589684 JEV589684 JOR589684 JYN589684 KIJ589684 KSF589684 LCB589684 LLX589684 LVT589684 MFP589684 MPL589684 MZH589684 NJD589684 NSZ589684 OCV589684 OMR589684 OWN589684 PGJ589684 PQF589684 QAB589684 QJX589684 QTT589684 RDP589684 RNL589684 RXH589684 SHD589684 SQZ589684 TAV589684 TKR589684 TUN589684 UEJ589684 UOF589684 UYB589684 VHX589684 VRT589684 WBP589684 WLL589684 WVH589684 C655220 IV655220 SR655220 ACN655220 AMJ655220 AWF655220 BGB655220 BPX655220 BZT655220 CJP655220 CTL655220 DDH655220 DND655220 DWZ655220 EGV655220 EQR655220 FAN655220 FKJ655220 FUF655220 GEB655220 GNX655220 GXT655220 HHP655220 HRL655220 IBH655220 ILD655220 IUZ655220 JEV655220 JOR655220 JYN655220 KIJ655220 KSF655220 LCB655220 LLX655220 LVT655220 MFP655220 MPL655220 MZH655220 NJD655220 NSZ655220 OCV655220 OMR655220 OWN655220 PGJ655220 PQF655220 QAB655220 QJX655220 QTT655220 RDP655220 RNL655220 RXH655220 SHD655220 SQZ655220 TAV655220 TKR655220 TUN655220 UEJ655220 UOF655220 UYB655220 VHX655220 VRT655220 WBP655220 WLL655220 WVH655220 C720756 IV720756 SR720756 ACN720756 AMJ720756 AWF720756 BGB720756 BPX720756 BZT720756 CJP720756 CTL720756 DDH720756 DND720756 DWZ720756 EGV720756 EQR720756 FAN720756 FKJ720756 FUF720756 GEB720756 GNX720756 GXT720756 HHP720756 HRL720756 IBH720756 ILD720756 IUZ720756 JEV720756 JOR720756 JYN720756 KIJ720756 KSF720756 LCB720756 LLX720756 LVT720756 MFP720756 MPL720756 MZH720756 NJD720756 NSZ720756 OCV720756 OMR720756 OWN720756 PGJ720756 PQF720756 QAB720756 QJX720756 QTT720756 RDP720756 RNL720756 RXH720756 SHD720756 SQZ720756 TAV720756 TKR720756 TUN720756 UEJ720756 UOF720756 UYB720756 VHX720756 VRT720756 WBP720756 WLL720756 WVH720756 C786292 IV786292 SR786292 ACN786292 AMJ786292 AWF786292 BGB786292 BPX786292 BZT786292 CJP786292 CTL786292 DDH786292 DND786292 DWZ786292 EGV786292 EQR786292 FAN786292 FKJ786292 FUF786292 GEB786292 GNX786292 GXT786292 HHP786292 HRL786292 IBH786292 ILD786292 IUZ786292 JEV786292 JOR786292 JYN786292 KIJ786292 KSF786292 LCB786292 LLX786292 LVT786292 MFP786292 MPL786292 MZH786292 NJD786292 NSZ786292 OCV786292 OMR786292 OWN786292 PGJ786292 PQF786292 QAB786292 QJX786292 QTT786292 RDP786292 RNL786292 RXH786292 SHD786292 SQZ786292 TAV786292 TKR786292 TUN786292 UEJ786292 UOF786292 UYB786292 VHX786292 VRT786292 WBP786292 WLL786292 WVH786292 C851828 IV851828 SR851828 ACN851828 AMJ851828 AWF851828 BGB851828 BPX851828 BZT851828 CJP851828 CTL851828 DDH851828 DND851828 DWZ851828 EGV851828 EQR851828 FAN851828 FKJ851828 FUF851828 GEB851828 GNX851828 GXT851828 HHP851828 HRL851828 IBH851828 ILD851828 IUZ851828 JEV851828 JOR851828 JYN851828 KIJ851828 KSF851828 LCB851828 LLX851828 LVT851828 MFP851828 MPL851828 MZH851828 NJD851828 NSZ851828 OCV851828 OMR851828 OWN851828 PGJ851828 PQF851828 QAB851828 QJX851828 QTT851828 RDP851828 RNL851828 RXH851828 SHD851828 SQZ851828 TAV851828 TKR851828 TUN851828 UEJ851828 UOF851828 UYB851828 VHX851828 VRT851828 WBP851828 WLL851828 WVH851828 C917364 IV917364 SR917364 ACN917364 AMJ917364 AWF917364 BGB917364 BPX917364 BZT917364 CJP917364 CTL917364 DDH917364 DND917364 DWZ917364 EGV917364 EQR917364 FAN917364 FKJ917364 FUF917364 GEB917364 GNX917364 GXT917364 HHP917364 HRL917364 IBH917364 ILD917364 IUZ917364 JEV917364 JOR917364 JYN917364 KIJ917364 KSF917364 LCB917364 LLX917364 LVT917364 MFP917364 MPL917364 MZH917364 NJD917364 NSZ917364 OCV917364 OMR917364 OWN917364 PGJ917364 PQF917364 QAB917364 QJX917364 QTT917364 RDP917364 RNL917364 RXH917364 SHD917364 SQZ917364 TAV917364 TKR917364 TUN917364 UEJ917364 UOF917364 UYB917364 VHX917364 VRT917364 WBP917364 WLL917364 WVH917364 C982900 IV982900 SR982900 ACN982900 AMJ982900 AWF982900 BGB982900 BPX982900 BZT982900 CJP982900 CTL982900 DDH982900 DND982900 DWZ982900 EGV982900 EQR982900 FAN982900 FKJ982900 FUF982900 GEB982900 GNX982900 GXT982900 HHP982900 HRL982900 IBH982900 ILD982900 IUZ982900 JEV982900 JOR982900 JYN982900 KIJ982900 KSF982900 LCB982900 LLX982900 LVT982900 MFP982900 MPL982900 MZH982900 NJD982900 NSZ982900 OCV982900 OMR982900 OWN982900 PGJ982900 PQF982900 QAB982900 QJX982900 QTT982900 RDP982900 RNL982900 RXH982900 SHD982900 SQZ982900 TAV982900 TKR982900 TUN982900 UEJ982900 UOF982900 UYB982900 VHX982900 VRT982900 WBP982900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00 A65396 IS65396 SO65396 ACK65396 AMG65396 AWC65396 BFY65396 BPU65396 BZQ65396 CJM65396 CTI65396 DDE65396 DNA65396 DWW65396 EGS65396 EQO65396 FAK65396 FKG65396 FUC65396 GDY65396 GNU65396 GXQ65396 HHM65396 HRI65396 IBE65396 ILA65396 IUW65396 JES65396 JOO65396 JYK65396 KIG65396 KSC65396 LBY65396 LLU65396 LVQ65396 MFM65396 MPI65396 MZE65396 NJA65396 NSW65396 OCS65396 OMO65396 OWK65396 PGG65396 PQC65396 PZY65396 QJU65396 QTQ65396 RDM65396 RNI65396 RXE65396 SHA65396 SQW65396 TAS65396 TKO65396 TUK65396 UEG65396 UOC65396 UXY65396 VHU65396 VRQ65396 WBM65396 WLI65396 WVE65396 A130932 IS130932 SO130932 ACK130932 AMG130932 AWC130932 BFY130932 BPU130932 BZQ130932 CJM130932 CTI130932 DDE130932 DNA130932 DWW130932 EGS130932 EQO130932 FAK130932 FKG130932 FUC130932 GDY130932 GNU130932 GXQ130932 HHM130932 HRI130932 IBE130932 ILA130932 IUW130932 JES130932 JOO130932 JYK130932 KIG130932 KSC130932 LBY130932 LLU130932 LVQ130932 MFM130932 MPI130932 MZE130932 NJA130932 NSW130932 OCS130932 OMO130932 OWK130932 PGG130932 PQC130932 PZY130932 QJU130932 QTQ130932 RDM130932 RNI130932 RXE130932 SHA130932 SQW130932 TAS130932 TKO130932 TUK130932 UEG130932 UOC130932 UXY130932 VHU130932 VRQ130932 WBM130932 WLI130932 WVE130932 A196468 IS196468 SO196468 ACK196468 AMG196468 AWC196468 BFY196468 BPU196468 BZQ196468 CJM196468 CTI196468 DDE196468 DNA196468 DWW196468 EGS196468 EQO196468 FAK196468 FKG196468 FUC196468 GDY196468 GNU196468 GXQ196468 HHM196468 HRI196468 IBE196468 ILA196468 IUW196468 JES196468 JOO196468 JYK196468 KIG196468 KSC196468 LBY196468 LLU196468 LVQ196468 MFM196468 MPI196468 MZE196468 NJA196468 NSW196468 OCS196468 OMO196468 OWK196468 PGG196468 PQC196468 PZY196468 QJU196468 QTQ196468 RDM196468 RNI196468 RXE196468 SHA196468 SQW196468 TAS196468 TKO196468 TUK196468 UEG196468 UOC196468 UXY196468 VHU196468 VRQ196468 WBM196468 WLI196468 WVE196468 A262004 IS262004 SO262004 ACK262004 AMG262004 AWC262004 BFY262004 BPU262004 BZQ262004 CJM262004 CTI262004 DDE262004 DNA262004 DWW262004 EGS262004 EQO262004 FAK262004 FKG262004 FUC262004 GDY262004 GNU262004 GXQ262004 HHM262004 HRI262004 IBE262004 ILA262004 IUW262004 JES262004 JOO262004 JYK262004 KIG262004 KSC262004 LBY262004 LLU262004 LVQ262004 MFM262004 MPI262004 MZE262004 NJA262004 NSW262004 OCS262004 OMO262004 OWK262004 PGG262004 PQC262004 PZY262004 QJU262004 QTQ262004 RDM262004 RNI262004 RXE262004 SHA262004 SQW262004 TAS262004 TKO262004 TUK262004 UEG262004 UOC262004 UXY262004 VHU262004 VRQ262004 WBM262004 WLI262004 WVE262004 A327540 IS327540 SO327540 ACK327540 AMG327540 AWC327540 BFY327540 BPU327540 BZQ327540 CJM327540 CTI327540 DDE327540 DNA327540 DWW327540 EGS327540 EQO327540 FAK327540 FKG327540 FUC327540 GDY327540 GNU327540 GXQ327540 HHM327540 HRI327540 IBE327540 ILA327540 IUW327540 JES327540 JOO327540 JYK327540 KIG327540 KSC327540 LBY327540 LLU327540 LVQ327540 MFM327540 MPI327540 MZE327540 NJA327540 NSW327540 OCS327540 OMO327540 OWK327540 PGG327540 PQC327540 PZY327540 QJU327540 QTQ327540 RDM327540 RNI327540 RXE327540 SHA327540 SQW327540 TAS327540 TKO327540 TUK327540 UEG327540 UOC327540 UXY327540 VHU327540 VRQ327540 WBM327540 WLI327540 WVE327540 A393076 IS393076 SO393076 ACK393076 AMG393076 AWC393076 BFY393076 BPU393076 BZQ393076 CJM393076 CTI393076 DDE393076 DNA393076 DWW393076 EGS393076 EQO393076 FAK393076 FKG393076 FUC393076 GDY393076 GNU393076 GXQ393076 HHM393076 HRI393076 IBE393076 ILA393076 IUW393076 JES393076 JOO393076 JYK393076 KIG393076 KSC393076 LBY393076 LLU393076 LVQ393076 MFM393076 MPI393076 MZE393076 NJA393076 NSW393076 OCS393076 OMO393076 OWK393076 PGG393076 PQC393076 PZY393076 QJU393076 QTQ393076 RDM393076 RNI393076 RXE393076 SHA393076 SQW393076 TAS393076 TKO393076 TUK393076 UEG393076 UOC393076 UXY393076 VHU393076 VRQ393076 WBM393076 WLI393076 WVE393076 A458612 IS458612 SO458612 ACK458612 AMG458612 AWC458612 BFY458612 BPU458612 BZQ458612 CJM458612 CTI458612 DDE458612 DNA458612 DWW458612 EGS458612 EQO458612 FAK458612 FKG458612 FUC458612 GDY458612 GNU458612 GXQ458612 HHM458612 HRI458612 IBE458612 ILA458612 IUW458612 JES458612 JOO458612 JYK458612 KIG458612 KSC458612 LBY458612 LLU458612 LVQ458612 MFM458612 MPI458612 MZE458612 NJA458612 NSW458612 OCS458612 OMO458612 OWK458612 PGG458612 PQC458612 PZY458612 QJU458612 QTQ458612 RDM458612 RNI458612 RXE458612 SHA458612 SQW458612 TAS458612 TKO458612 TUK458612 UEG458612 UOC458612 UXY458612 VHU458612 VRQ458612 WBM458612 WLI458612 WVE458612 A524148 IS524148 SO524148 ACK524148 AMG524148 AWC524148 BFY524148 BPU524148 BZQ524148 CJM524148 CTI524148 DDE524148 DNA524148 DWW524148 EGS524148 EQO524148 FAK524148 FKG524148 FUC524148 GDY524148 GNU524148 GXQ524148 HHM524148 HRI524148 IBE524148 ILA524148 IUW524148 JES524148 JOO524148 JYK524148 KIG524148 KSC524148 LBY524148 LLU524148 LVQ524148 MFM524148 MPI524148 MZE524148 NJA524148 NSW524148 OCS524148 OMO524148 OWK524148 PGG524148 PQC524148 PZY524148 QJU524148 QTQ524148 RDM524148 RNI524148 RXE524148 SHA524148 SQW524148 TAS524148 TKO524148 TUK524148 UEG524148 UOC524148 UXY524148 VHU524148 VRQ524148 WBM524148 WLI524148 WVE524148 A589684 IS589684 SO589684 ACK589684 AMG589684 AWC589684 BFY589684 BPU589684 BZQ589684 CJM589684 CTI589684 DDE589684 DNA589684 DWW589684 EGS589684 EQO589684 FAK589684 FKG589684 FUC589684 GDY589684 GNU589684 GXQ589684 HHM589684 HRI589684 IBE589684 ILA589684 IUW589684 JES589684 JOO589684 JYK589684 KIG589684 KSC589684 LBY589684 LLU589684 LVQ589684 MFM589684 MPI589684 MZE589684 NJA589684 NSW589684 OCS589684 OMO589684 OWK589684 PGG589684 PQC589684 PZY589684 QJU589684 QTQ589684 RDM589684 RNI589684 RXE589684 SHA589684 SQW589684 TAS589684 TKO589684 TUK589684 UEG589684 UOC589684 UXY589684 VHU589684 VRQ589684 WBM589684 WLI589684 WVE589684 A655220 IS655220 SO655220 ACK655220 AMG655220 AWC655220 BFY655220 BPU655220 BZQ655220 CJM655220 CTI655220 DDE655220 DNA655220 DWW655220 EGS655220 EQO655220 FAK655220 FKG655220 FUC655220 GDY655220 GNU655220 GXQ655220 HHM655220 HRI655220 IBE655220 ILA655220 IUW655220 JES655220 JOO655220 JYK655220 KIG655220 KSC655220 LBY655220 LLU655220 LVQ655220 MFM655220 MPI655220 MZE655220 NJA655220 NSW655220 OCS655220 OMO655220 OWK655220 PGG655220 PQC655220 PZY655220 QJU655220 QTQ655220 RDM655220 RNI655220 RXE655220 SHA655220 SQW655220 TAS655220 TKO655220 TUK655220 UEG655220 UOC655220 UXY655220 VHU655220 VRQ655220 WBM655220 WLI655220 WVE655220 A720756 IS720756 SO720756 ACK720756 AMG720756 AWC720756 BFY720756 BPU720756 BZQ720756 CJM720756 CTI720756 DDE720756 DNA720756 DWW720756 EGS720756 EQO720756 FAK720756 FKG720756 FUC720756 GDY720756 GNU720756 GXQ720756 HHM720756 HRI720756 IBE720756 ILA720756 IUW720756 JES720756 JOO720756 JYK720756 KIG720756 KSC720756 LBY720756 LLU720756 LVQ720756 MFM720756 MPI720756 MZE720756 NJA720756 NSW720756 OCS720756 OMO720756 OWK720756 PGG720756 PQC720756 PZY720756 QJU720756 QTQ720756 RDM720756 RNI720756 RXE720756 SHA720756 SQW720756 TAS720756 TKO720756 TUK720756 UEG720756 UOC720756 UXY720756 VHU720756 VRQ720756 WBM720756 WLI720756 WVE720756 A786292 IS786292 SO786292 ACK786292 AMG786292 AWC786292 BFY786292 BPU786292 BZQ786292 CJM786292 CTI786292 DDE786292 DNA786292 DWW786292 EGS786292 EQO786292 FAK786292 FKG786292 FUC786292 GDY786292 GNU786292 GXQ786292 HHM786292 HRI786292 IBE786292 ILA786292 IUW786292 JES786292 JOO786292 JYK786292 KIG786292 KSC786292 LBY786292 LLU786292 LVQ786292 MFM786292 MPI786292 MZE786292 NJA786292 NSW786292 OCS786292 OMO786292 OWK786292 PGG786292 PQC786292 PZY786292 QJU786292 QTQ786292 RDM786292 RNI786292 RXE786292 SHA786292 SQW786292 TAS786292 TKO786292 TUK786292 UEG786292 UOC786292 UXY786292 VHU786292 VRQ786292 WBM786292 WLI786292 WVE786292 A851828 IS851828 SO851828 ACK851828 AMG851828 AWC851828 BFY851828 BPU851828 BZQ851828 CJM851828 CTI851828 DDE851828 DNA851828 DWW851828 EGS851828 EQO851828 FAK851828 FKG851828 FUC851828 GDY851828 GNU851828 GXQ851828 HHM851828 HRI851828 IBE851828 ILA851828 IUW851828 JES851828 JOO851828 JYK851828 KIG851828 KSC851828 LBY851828 LLU851828 LVQ851828 MFM851828 MPI851828 MZE851828 NJA851828 NSW851828 OCS851828 OMO851828 OWK851828 PGG851828 PQC851828 PZY851828 QJU851828 QTQ851828 RDM851828 RNI851828 RXE851828 SHA851828 SQW851828 TAS851828 TKO851828 TUK851828 UEG851828 UOC851828 UXY851828 VHU851828 VRQ851828 WBM851828 WLI851828 WVE851828 A917364 IS917364 SO917364 ACK917364 AMG917364 AWC917364 BFY917364 BPU917364 BZQ917364 CJM917364 CTI917364 DDE917364 DNA917364 DWW917364 EGS917364 EQO917364 FAK917364 FKG917364 FUC917364 GDY917364 GNU917364 GXQ917364 HHM917364 HRI917364 IBE917364 ILA917364 IUW917364 JES917364 JOO917364 JYK917364 KIG917364 KSC917364 LBY917364 LLU917364 LVQ917364 MFM917364 MPI917364 MZE917364 NJA917364 NSW917364 OCS917364 OMO917364 OWK917364 PGG917364 PQC917364 PZY917364 QJU917364 QTQ917364 RDM917364 RNI917364 RXE917364 SHA917364 SQW917364 TAS917364 TKO917364 TUK917364 UEG917364 UOC917364 UXY917364 VHU917364 VRQ917364 WBM917364 WLI917364 WVE917364 A982900 IS982900 SO982900 ACK982900 AMG982900 AWC982900 BFY982900 BPU982900 BZQ982900 CJM982900 CTI982900 DDE982900 DNA982900 DWW982900 EGS982900 EQO982900 FAK982900 FKG982900 FUC982900 GDY982900 GNU982900 GXQ982900 HHM982900 HRI982900 IBE982900 ILA982900 IUW982900 JES982900 JOO982900 JYK982900 KIG982900 KSC982900 LBY982900 LLU982900 LVQ982900 MFM982900 MPI982900 MZE982900 NJA982900 NSW982900 OCS982900 OMO982900 OWK982900 PGG982900 PQC982900 PZY982900 QJU982900 QTQ982900 RDM982900 RNI982900 RXE982900 SHA982900 SQW982900 TAS982900 TKO982900 TUK982900 UEG982900 UOC982900 UXY982900 VHU982900 VRQ982900 WBM982900 WLI982900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B24" sqref="B24"/>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37" t="s">
        <v>87</v>
      </c>
      <c r="B1" s="238"/>
      <c r="C1" s="238"/>
      <c r="D1" s="238"/>
      <c r="E1" s="99"/>
    </row>
    <row r="2" spans="1:5" ht="27.75" customHeight="1" x14ac:dyDescent="0.25">
      <c r="A2" s="100"/>
      <c r="B2" s="239" t="s">
        <v>73</v>
      </c>
      <c r="C2" s="239"/>
      <c r="D2" s="239"/>
      <c r="E2" s="101"/>
    </row>
    <row r="3" spans="1:5" ht="21" customHeight="1" x14ac:dyDescent="0.25">
      <c r="A3" s="102"/>
      <c r="B3" s="239" t="s">
        <v>138</v>
      </c>
      <c r="C3" s="239"/>
      <c r="D3" s="239"/>
      <c r="E3" s="103"/>
    </row>
    <row r="4" spans="1:5" thickBot="1" x14ac:dyDescent="0.3">
      <c r="A4" s="104"/>
      <c r="B4" s="105"/>
      <c r="C4" s="105"/>
      <c r="D4" s="105"/>
      <c r="E4" s="106"/>
    </row>
    <row r="5" spans="1:5" ht="26.25" customHeight="1" thickBot="1" x14ac:dyDescent="0.3">
      <c r="A5" s="104"/>
      <c r="B5" s="107" t="s">
        <v>74</v>
      </c>
      <c r="C5" s="240" t="s">
        <v>192</v>
      </c>
      <c r="D5" s="241"/>
      <c r="E5" s="106"/>
    </row>
    <row r="6" spans="1:5" ht="27.75" customHeight="1" thickBot="1" x14ac:dyDescent="0.3">
      <c r="A6" s="104"/>
      <c r="B6" s="128" t="s">
        <v>75</v>
      </c>
      <c r="C6" s="242" t="s">
        <v>193</v>
      </c>
      <c r="D6" s="243"/>
      <c r="E6" s="106"/>
    </row>
    <row r="7" spans="1:5" ht="29.25" customHeight="1" thickBot="1" x14ac:dyDescent="0.3">
      <c r="A7" s="104"/>
      <c r="B7" s="128" t="s">
        <v>139</v>
      </c>
      <c r="C7" s="246" t="s">
        <v>140</v>
      </c>
      <c r="D7" s="247"/>
      <c r="E7" s="106"/>
    </row>
    <row r="8" spans="1:5" ht="16.5" thickBot="1" x14ac:dyDescent="0.3">
      <c r="A8" s="104"/>
      <c r="B8" s="129">
        <v>11</v>
      </c>
      <c r="C8" s="244">
        <v>1891982586</v>
      </c>
      <c r="D8" s="245"/>
      <c r="E8" s="106"/>
    </row>
    <row r="9" spans="1:5" ht="23.25" customHeight="1" thickBot="1" x14ac:dyDescent="0.3">
      <c r="A9" s="104"/>
      <c r="B9" s="129">
        <v>14</v>
      </c>
      <c r="C9" s="244">
        <v>2007907930</v>
      </c>
      <c r="D9" s="245"/>
      <c r="E9" s="106"/>
    </row>
    <row r="10" spans="1:5" ht="26.25" customHeight="1" thickBot="1" x14ac:dyDescent="0.3">
      <c r="A10" s="104"/>
      <c r="B10" s="129">
        <v>15</v>
      </c>
      <c r="C10" s="244">
        <v>3473647620</v>
      </c>
      <c r="D10" s="245"/>
      <c r="E10" s="106"/>
    </row>
    <row r="11" spans="1:5" ht="21.75" customHeight="1" thickBot="1" x14ac:dyDescent="0.3">
      <c r="A11" s="104"/>
      <c r="B11" s="129">
        <v>16</v>
      </c>
      <c r="C11" s="244">
        <v>3740111271</v>
      </c>
      <c r="D11" s="245"/>
      <c r="E11" s="106"/>
    </row>
    <row r="12" spans="1:5" ht="16.5" thickBot="1" x14ac:dyDescent="0.3">
      <c r="A12" s="104"/>
      <c r="B12" s="129">
        <v>17</v>
      </c>
      <c r="C12" s="244">
        <v>2754442639</v>
      </c>
      <c r="D12" s="245"/>
      <c r="E12" s="106"/>
    </row>
    <row r="13" spans="1:5" ht="32.25" thickBot="1" x14ac:dyDescent="0.3">
      <c r="A13" s="104"/>
      <c r="B13" s="130" t="s">
        <v>141</v>
      </c>
      <c r="C13" s="244">
        <f>SUM(C8:D12)</f>
        <v>13868092046</v>
      </c>
      <c r="D13" s="245"/>
      <c r="E13" s="106"/>
    </row>
    <row r="14" spans="1:5" ht="48" thickBot="1" x14ac:dyDescent="0.3">
      <c r="A14" s="104"/>
      <c r="B14" s="130" t="s">
        <v>142</v>
      </c>
      <c r="C14" s="244">
        <f>+C13/616000</f>
        <v>22513.136438311689</v>
      </c>
      <c r="D14" s="245"/>
      <c r="E14" s="106"/>
    </row>
    <row r="15" spans="1:5" ht="28.5" customHeight="1" x14ac:dyDescent="0.25">
      <c r="A15" s="104"/>
      <c r="B15" s="105"/>
      <c r="C15" s="108"/>
      <c r="D15" s="109"/>
      <c r="E15" s="106"/>
    </row>
    <row r="16" spans="1:5" ht="27" customHeight="1" thickBot="1" x14ac:dyDescent="0.3">
      <c r="A16" s="104"/>
      <c r="B16" s="105" t="s">
        <v>143</v>
      </c>
      <c r="C16" s="108"/>
      <c r="D16" s="109"/>
      <c r="E16" s="106"/>
    </row>
    <row r="17" spans="1:6" ht="28.5" customHeight="1" x14ac:dyDescent="0.25">
      <c r="A17" s="104"/>
      <c r="B17" s="110" t="s">
        <v>76</v>
      </c>
      <c r="C17" s="111">
        <v>3128220843</v>
      </c>
      <c r="D17" s="112"/>
      <c r="E17" s="106"/>
    </row>
    <row r="18" spans="1:6" ht="15" x14ac:dyDescent="0.25">
      <c r="A18" s="104"/>
      <c r="B18" s="104" t="s">
        <v>77</v>
      </c>
      <c r="C18" s="113">
        <v>3678199735</v>
      </c>
      <c r="D18" s="106"/>
      <c r="E18" s="106"/>
    </row>
    <row r="19" spans="1:6" ht="27" customHeight="1" x14ac:dyDescent="0.25">
      <c r="A19" s="104"/>
      <c r="B19" s="104" t="s">
        <v>78</v>
      </c>
      <c r="C19" s="113">
        <v>1965348418</v>
      </c>
      <c r="D19" s="106"/>
      <c r="E19" s="106"/>
    </row>
    <row r="20" spans="1:6" ht="27" customHeight="1" thickBot="1" x14ac:dyDescent="0.3">
      <c r="A20" s="104"/>
      <c r="B20" s="114" t="s">
        <v>79</v>
      </c>
      <c r="C20" s="115">
        <v>1965348418</v>
      </c>
      <c r="D20" s="116"/>
      <c r="E20" s="106"/>
    </row>
    <row r="21" spans="1:6" ht="16.5" thickBot="1" x14ac:dyDescent="0.3">
      <c r="A21" s="104"/>
      <c r="B21" s="251" t="s">
        <v>80</v>
      </c>
      <c r="C21" s="252"/>
      <c r="D21" s="253"/>
      <c r="E21" s="106"/>
    </row>
    <row r="22" spans="1:6" ht="16.5" thickBot="1" x14ac:dyDescent="0.3">
      <c r="A22" s="104"/>
      <c r="B22" s="251" t="s">
        <v>81</v>
      </c>
      <c r="C22" s="252"/>
      <c r="D22" s="253"/>
      <c r="E22" s="106"/>
    </row>
    <row r="23" spans="1:6" x14ac:dyDescent="0.25">
      <c r="A23" s="104"/>
      <c r="B23" s="117" t="s">
        <v>144</v>
      </c>
      <c r="C23" s="147">
        <f>+C17/C19</f>
        <v>1.5916876693972539</v>
      </c>
      <c r="D23" s="109" t="s">
        <v>194</v>
      </c>
      <c r="E23" s="106"/>
    </row>
    <row r="24" spans="1:6" ht="16.5" thickBot="1" x14ac:dyDescent="0.3">
      <c r="A24" s="104"/>
      <c r="B24" s="138" t="s">
        <v>82</v>
      </c>
      <c r="C24" s="148">
        <f>+C20/C18</f>
        <v>0.53432346245329709</v>
      </c>
      <c r="D24" s="118" t="s">
        <v>68</v>
      </c>
      <c r="E24" s="121"/>
    </row>
    <row r="25" spans="1:6" ht="16.5" thickBot="1" x14ac:dyDescent="0.3">
      <c r="A25" s="104"/>
      <c r="B25" s="119"/>
      <c r="C25" s="120"/>
      <c r="D25" s="105"/>
      <c r="E25" s="254"/>
      <c r="F25" s="248"/>
    </row>
    <row r="26" spans="1:6" x14ac:dyDescent="0.25">
      <c r="A26" s="232"/>
      <c r="B26" s="233" t="s">
        <v>83</v>
      </c>
      <c r="C26" s="249" t="s">
        <v>195</v>
      </c>
      <c r="D26" s="250"/>
      <c r="E26" s="254"/>
      <c r="F26" s="248"/>
    </row>
    <row r="27" spans="1:6" ht="16.5" thickBot="1" x14ac:dyDescent="0.3">
      <c r="A27" s="232"/>
      <c r="B27" s="234"/>
      <c r="C27" s="235" t="s">
        <v>84</v>
      </c>
      <c r="D27" s="236"/>
      <c r="E27" s="116"/>
      <c r="F27" s="98"/>
    </row>
    <row r="28" spans="1:6" x14ac:dyDescent="0.25">
      <c r="B28" s="123" t="s">
        <v>145</v>
      </c>
    </row>
  </sheetData>
  <sheetProtection algorithmName="SHA-512" hashValue="f47VaugBJdxLzt8mXfdzHrqPbxVtVdGFtCgKXGN6waSJdQcJgKEb/gjmPh0LKeswkrm/7RMXmwTW/ptX5o9h5A==" saltValue="RwZFTgWBhV4cga76GBnc0w==" spinCount="100000" sheet="1" objects="1" scenarios="1"/>
  <mergeCells count="21">
    <mergeCell ref="F25:F26"/>
    <mergeCell ref="C26:D26"/>
    <mergeCell ref="B21:D21"/>
    <mergeCell ref="E25:E26"/>
    <mergeCell ref="B22:D22"/>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2014-12-10T21:51:08Z</dcterms:modified>
</cp:coreProperties>
</file>